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\\SynologyNAS\eav\dokumenty\Projekty\Zakázky - V REALIZACI\24-193 VŘ Valfia Kaplice\Vysvětlení ZD č. 6\Příloha 5 Položkový rozpočet_06.05.2025\"/>
    </mc:Choice>
  </mc:AlternateContent>
  <xr:revisionPtr revIDLastSave="0" documentId="13_ncr:1_{D8D917E7-582D-4FB0-9B9A-2EEC0E05AF89}" xr6:coauthVersionLast="47" xr6:coauthVersionMax="47" xr10:uidLastSave="{00000000-0000-0000-0000-000000000000}"/>
  <bookViews>
    <workbookView xWindow="-108" yWindow="-108" windowWidth="23256" windowHeight="12456" tabRatio="962" firstSheet="12" activeTab="15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81029"/>
</workbook>
</file>

<file path=xl/calcChain.xml><?xml version="1.0" encoding="utf-8"?>
<calcChain xmlns="http://schemas.openxmlformats.org/spreadsheetml/2006/main">
  <c r="F73" i="28" l="1"/>
  <c r="F74" i="28"/>
  <c r="F75" i="28"/>
  <c r="F76" i="28"/>
  <c r="F77" i="28"/>
  <c r="F84" i="28" s="1"/>
  <c r="B11" i="25" s="1"/>
  <c r="F78" i="28"/>
  <c r="F79" i="28"/>
  <c r="F80" i="28"/>
  <c r="F81" i="28"/>
  <c r="F82" i="28"/>
  <c r="F83" i="28"/>
  <c r="G56" i="28"/>
  <c r="G57" i="28"/>
  <c r="G58" i="28"/>
  <c r="G67" i="28" s="1"/>
  <c r="I67" i="28" s="1"/>
  <c r="G59" i="28"/>
  <c r="G60" i="28"/>
  <c r="G61" i="28"/>
  <c r="I61" i="28" s="1"/>
  <c r="G62" i="28"/>
  <c r="I62" i="28" s="1"/>
  <c r="G63" i="28"/>
  <c r="I63" i="28" s="1"/>
  <c r="G64" i="28"/>
  <c r="I64" i="28" s="1"/>
  <c r="G65" i="28"/>
  <c r="I65" i="28" s="1"/>
  <c r="G66" i="28"/>
  <c r="I66" i="28" s="1"/>
  <c r="H56" i="28"/>
  <c r="H57" i="28"/>
  <c r="H58" i="28"/>
  <c r="H59" i="28"/>
  <c r="H60" i="28"/>
  <c r="H61" i="28"/>
  <c r="H62" i="28"/>
  <c r="H63" i="28"/>
  <c r="H64" i="28"/>
  <c r="H65" i="28"/>
  <c r="H67" i="28"/>
  <c r="H68" i="28" s="1"/>
  <c r="I68" i="28" s="1"/>
  <c r="G33" i="28"/>
  <c r="I33" i="28" s="1"/>
  <c r="G34" i="28"/>
  <c r="G35" i="28"/>
  <c r="G36" i="28"/>
  <c r="G38" i="28"/>
  <c r="G39" i="28"/>
  <c r="I39" i="28" s="1"/>
  <c r="G37" i="28"/>
  <c r="G40" i="28"/>
  <c r="G41" i="28"/>
  <c r="G42" i="28"/>
  <c r="G43" i="28"/>
  <c r="G44" i="28"/>
  <c r="G45" i="28"/>
  <c r="I45" i="28" s="1"/>
  <c r="G46" i="28"/>
  <c r="I46" i="28" s="1"/>
  <c r="G47" i="28"/>
  <c r="I47" i="28" s="1"/>
  <c r="G48" i="28"/>
  <c r="I48" i="28" s="1"/>
  <c r="G49" i="28"/>
  <c r="I49" i="28" s="1"/>
  <c r="G50" i="28"/>
  <c r="H33" i="28"/>
  <c r="H34" i="28"/>
  <c r="H35" i="28"/>
  <c r="H36" i="28"/>
  <c r="H37" i="28"/>
  <c r="I37" i="28" s="1"/>
  <c r="H38" i="28"/>
  <c r="H39" i="28"/>
  <c r="H40" i="28"/>
  <c r="H50" i="28" s="1"/>
  <c r="H51" i="28" s="1"/>
  <c r="H41" i="28"/>
  <c r="H42" i="28"/>
  <c r="I42" i="28" s="1"/>
  <c r="H43" i="28"/>
  <c r="I43" i="28" s="1"/>
  <c r="H44" i="28"/>
  <c r="I44" i="28" s="1"/>
  <c r="H45" i="28"/>
  <c r="H46" i="28"/>
  <c r="H47" i="28"/>
  <c r="H49" i="28"/>
  <c r="G4" i="28"/>
  <c r="G5" i="28"/>
  <c r="G6" i="28"/>
  <c r="G7" i="28"/>
  <c r="G8" i="28"/>
  <c r="G9" i="28"/>
  <c r="I9" i="28" s="1"/>
  <c r="G10" i="28"/>
  <c r="G11" i="28"/>
  <c r="I11" i="28" s="1"/>
  <c r="G12" i="28"/>
  <c r="I12" i="28" s="1"/>
  <c r="G13" i="28"/>
  <c r="I13" i="28" s="1"/>
  <c r="G14" i="28"/>
  <c r="G15" i="28"/>
  <c r="I15" i="28" s="1"/>
  <c r="G16" i="28"/>
  <c r="I16" i="28" s="1"/>
  <c r="G17" i="28"/>
  <c r="G18" i="28"/>
  <c r="G19" i="28"/>
  <c r="G20" i="28"/>
  <c r="I20" i="28" s="1"/>
  <c r="G21" i="28"/>
  <c r="I21" i="28" s="1"/>
  <c r="G22" i="28"/>
  <c r="G23" i="28"/>
  <c r="I23" i="28" s="1"/>
  <c r="G24" i="28"/>
  <c r="G25" i="28"/>
  <c r="G26" i="28"/>
  <c r="I26" i="28" s="1"/>
  <c r="H4" i="28"/>
  <c r="H5" i="28"/>
  <c r="H6" i="28"/>
  <c r="H7" i="28"/>
  <c r="H8" i="28"/>
  <c r="H9" i="28"/>
  <c r="H10" i="28"/>
  <c r="H12" i="28"/>
  <c r="H13" i="28"/>
  <c r="H15" i="28"/>
  <c r="H16" i="28"/>
  <c r="H17" i="28"/>
  <c r="I17" i="28" s="1"/>
  <c r="H14" i="28"/>
  <c r="I14" i="28" s="1"/>
  <c r="H11" i="28"/>
  <c r="H18" i="28"/>
  <c r="H19" i="28"/>
  <c r="H20" i="28"/>
  <c r="H21" i="28"/>
  <c r="H22" i="28"/>
  <c r="H23" i="28"/>
  <c r="G3" i="28"/>
  <c r="G27" i="28" s="1"/>
  <c r="H3" i="28"/>
  <c r="H27" i="28" s="1"/>
  <c r="I19" i="28"/>
  <c r="I22" i="28"/>
  <c r="I18" i="28"/>
  <c r="I5" i="28"/>
  <c r="I41" i="28"/>
  <c r="I38" i="28"/>
  <c r="H48" i="28"/>
  <c r="I40" i="28"/>
  <c r="I36" i="28"/>
  <c r="I35" i="28"/>
  <c r="I34" i="28"/>
  <c r="I59" i="28"/>
  <c r="I8" i="28"/>
  <c r="I10" i="28"/>
  <c r="H24" i="28"/>
  <c r="I24" i="28"/>
  <c r="I60" i="28"/>
  <c r="I57" i="28"/>
  <c r="H66" i="28"/>
  <c r="I56" i="28"/>
  <c r="H25" i="28"/>
  <c r="I25" i="28"/>
  <c r="I7" i="28"/>
  <c r="I6" i="28"/>
  <c r="H26" i="28"/>
  <c r="H7" i="21"/>
  <c r="H8" i="21"/>
  <c r="C17" i="20"/>
  <c r="B7" i="21"/>
  <c r="A7" i="21"/>
  <c r="I7" i="21"/>
  <c r="I8" i="21"/>
  <c r="C21" i="20"/>
  <c r="G7" i="21"/>
  <c r="G8" i="21"/>
  <c r="C18" i="20" s="1"/>
  <c r="F7" i="21"/>
  <c r="F8" i="21"/>
  <c r="C16" i="20"/>
  <c r="E7" i="21"/>
  <c r="E8" i="21" s="1"/>
  <c r="C15" i="20" s="1"/>
  <c r="C19" i="20" s="1"/>
  <c r="C22" i="20" s="1"/>
  <c r="C23" i="20" s="1"/>
  <c r="F30" i="20" s="1"/>
  <c r="G13" i="21"/>
  <c r="I13" i="21"/>
  <c r="H14" i="21"/>
  <c r="G23" i="20"/>
  <c r="G22" i="20" s="1"/>
  <c r="G15" i="20"/>
  <c r="C33" i="20"/>
  <c r="F33" i="20"/>
  <c r="C31" i="20"/>
  <c r="D15" i="20"/>
  <c r="G7" i="20"/>
  <c r="B7" i="18"/>
  <c r="A7" i="18"/>
  <c r="G13" i="18"/>
  <c r="I13" i="18"/>
  <c r="H14" i="18"/>
  <c r="G23" i="17"/>
  <c r="G22" i="17" s="1"/>
  <c r="C33" i="17"/>
  <c r="F33" i="17" s="1"/>
  <c r="C31" i="17"/>
  <c r="G15" i="17"/>
  <c r="D15" i="17"/>
  <c r="G7" i="17"/>
  <c r="B7" i="15"/>
  <c r="A7" i="15"/>
  <c r="G7" i="15"/>
  <c r="G8" i="15"/>
  <c r="C18" i="14"/>
  <c r="G13" i="15"/>
  <c r="I13" i="15" s="1"/>
  <c r="H14" i="15" s="1"/>
  <c r="G23" i="14" s="1"/>
  <c r="G22" i="14" s="1"/>
  <c r="C33" i="14"/>
  <c r="F33" i="14"/>
  <c r="C31" i="14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E7" i="12"/>
  <c r="B7" i="12"/>
  <c r="A7" i="12"/>
  <c r="H7" i="12"/>
  <c r="G7" i="12"/>
  <c r="F7" i="12"/>
  <c r="G26" i="12"/>
  <c r="I26" i="12"/>
  <c r="H27" i="12"/>
  <c r="G23" i="11"/>
  <c r="G22" i="11" s="1"/>
  <c r="G15" i="11"/>
  <c r="C33" i="11"/>
  <c r="F33" i="11" s="1"/>
  <c r="C31" i="11"/>
  <c r="F31" i="11" s="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F21" i="9" s="1"/>
  <c r="C16" i="8" s="1"/>
  <c r="E7" i="9"/>
  <c r="B7" i="9"/>
  <c r="A7" i="9"/>
  <c r="I7" i="9"/>
  <c r="I21" i="9" s="1"/>
  <c r="C21" i="8" s="1"/>
  <c r="H7" i="9"/>
  <c r="H21" i="9" s="1"/>
  <c r="C17" i="8" s="1"/>
  <c r="G7" i="9"/>
  <c r="G26" i="9"/>
  <c r="I26" i="9"/>
  <c r="H27" i="9"/>
  <c r="G23" i="8"/>
  <c r="G15" i="8"/>
  <c r="G22" i="8"/>
  <c r="C33" i="8"/>
  <c r="F33" i="8" s="1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I20" i="6" s="1"/>
  <c r="C21" i="5" s="1"/>
  <c r="H7" i="6"/>
  <c r="H20" i="6" s="1"/>
  <c r="C17" i="5" s="1"/>
  <c r="G7" i="6"/>
  <c r="F7" i="6"/>
  <c r="E7" i="6"/>
  <c r="B7" i="6"/>
  <c r="A7" i="6"/>
  <c r="G25" i="6"/>
  <c r="I25" i="6"/>
  <c r="H26" i="6"/>
  <c r="G23" i="5"/>
  <c r="G15" i="5"/>
  <c r="G22" i="5"/>
  <c r="C33" i="5"/>
  <c r="F33" i="5" s="1"/>
  <c r="C31" i="5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F20" i="3" s="1"/>
  <c r="C16" i="2" s="1"/>
  <c r="I7" i="3"/>
  <c r="B7" i="3"/>
  <c r="A7" i="3"/>
  <c r="G25" i="3"/>
  <c r="I25" i="3"/>
  <c r="H26" i="3" s="1"/>
  <c r="G23" i="2" s="1"/>
  <c r="G22" i="2" s="1"/>
  <c r="G15" i="2"/>
  <c r="C33" i="2"/>
  <c r="F33" i="2"/>
  <c r="C31" i="2"/>
  <c r="D15" i="2"/>
  <c r="G7" i="2"/>
  <c r="F7" i="18"/>
  <c r="F8" i="18"/>
  <c r="C16" i="17"/>
  <c r="E7" i="18"/>
  <c r="E8" i="18"/>
  <c r="C15" i="17"/>
  <c r="C19" i="17" s="1"/>
  <c r="C22" i="17" s="1"/>
  <c r="C23" i="17" s="1"/>
  <c r="F30" i="17" s="1"/>
  <c r="G7" i="18"/>
  <c r="G8" i="18"/>
  <c r="C18" i="17"/>
  <c r="I7" i="18"/>
  <c r="I8" i="18" s="1"/>
  <c r="C21" i="17" s="1"/>
  <c r="E8" i="6"/>
  <c r="E10" i="6"/>
  <c r="E12" i="12"/>
  <c r="E13" i="3"/>
  <c r="G14" i="3"/>
  <c r="G15" i="3"/>
  <c r="H10" i="6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G21" i="9"/>
  <c r="C18" i="8"/>
  <c r="F17" i="9"/>
  <c r="F11" i="12"/>
  <c r="G16" i="12"/>
  <c r="F19" i="12"/>
  <c r="H7" i="18"/>
  <c r="H8" i="18" s="1"/>
  <c r="C17" i="17" s="1"/>
  <c r="I15" i="6"/>
  <c r="E15" i="6"/>
  <c r="I19" i="6"/>
  <c r="E20" i="9"/>
  <c r="H21" i="12"/>
  <c r="C17" i="11"/>
  <c r="E14" i="12"/>
  <c r="E7" i="15"/>
  <c r="E8" i="15" s="1"/>
  <c r="C15" i="14" s="1"/>
  <c r="C19" i="14" s="1"/>
  <c r="G9" i="6"/>
  <c r="H18" i="6"/>
  <c r="E9" i="9"/>
  <c r="I7" i="15"/>
  <c r="I8" i="15" s="1"/>
  <c r="C21" i="14" s="1"/>
  <c r="H7" i="15"/>
  <c r="H8" i="15"/>
  <c r="C17" i="14"/>
  <c r="G21" i="12"/>
  <c r="C18" i="11"/>
  <c r="F18" i="12"/>
  <c r="E9" i="12"/>
  <c r="I21" i="12"/>
  <c r="C21" i="11"/>
  <c r="F16" i="12"/>
  <c r="F17" i="12"/>
  <c r="E13" i="12"/>
  <c r="E8" i="9"/>
  <c r="F15" i="9"/>
  <c r="F19" i="9"/>
  <c r="E10" i="9"/>
  <c r="G20" i="6"/>
  <c r="C18" i="5" s="1"/>
  <c r="F18" i="6"/>
  <c r="E19" i="6"/>
  <c r="F15" i="6"/>
  <c r="E9" i="6"/>
  <c r="E13" i="6"/>
  <c r="F16" i="6"/>
  <c r="F14" i="3"/>
  <c r="G20" i="3"/>
  <c r="C18" i="2" s="1"/>
  <c r="F9" i="3"/>
  <c r="F13" i="3"/>
  <c r="F18" i="3"/>
  <c r="E9" i="3"/>
  <c r="F15" i="3"/>
  <c r="F16" i="3"/>
  <c r="H16" i="3"/>
  <c r="H7" i="3"/>
  <c r="H20" i="3" s="1"/>
  <c r="C17" i="2" s="1"/>
  <c r="E19" i="3"/>
  <c r="E7" i="3"/>
  <c r="E20" i="3" s="1"/>
  <c r="C15" i="2" s="1"/>
  <c r="C19" i="2" s="1"/>
  <c r="C22" i="2" s="1"/>
  <c r="C23" i="2" s="1"/>
  <c r="F30" i="2" s="1"/>
  <c r="F34" i="2" s="1"/>
  <c r="E11" i="3"/>
  <c r="H15" i="3"/>
  <c r="I16" i="3"/>
  <c r="I20" i="3"/>
  <c r="C21" i="2"/>
  <c r="F17" i="3"/>
  <c r="E21" i="12"/>
  <c r="C15" i="11"/>
  <c r="C19" i="11" s="1"/>
  <c r="C22" i="11" s="1"/>
  <c r="C23" i="11" s="1"/>
  <c r="F30" i="11" s="1"/>
  <c r="F34" i="11" s="1"/>
  <c r="F7" i="15"/>
  <c r="F8" i="15" s="1"/>
  <c r="C16" i="14" s="1"/>
  <c r="E20" i="6"/>
  <c r="C15" i="5"/>
  <c r="C19" i="5" s="1"/>
  <c r="C22" i="5" s="1"/>
  <c r="C23" i="5" s="1"/>
  <c r="F30" i="5" s="1"/>
  <c r="E21" i="9"/>
  <c r="C15" i="8" s="1"/>
  <c r="C19" i="8" s="1"/>
  <c r="C22" i="8" s="1"/>
  <c r="C23" i="8" s="1"/>
  <c r="F30" i="8" s="1"/>
  <c r="F21" i="12"/>
  <c r="C16" i="11"/>
  <c r="F20" i="6"/>
  <c r="C16" i="5" s="1"/>
  <c r="H28" i="28" l="1"/>
  <c r="I3" i="28"/>
  <c r="I27" i="28"/>
  <c r="F34" i="20"/>
  <c r="F31" i="20"/>
  <c r="C22" i="14"/>
  <c r="C23" i="14" s="1"/>
  <c r="F30" i="14" s="1"/>
  <c r="F34" i="8"/>
  <c r="F31" i="8"/>
  <c r="F31" i="5"/>
  <c r="F34" i="5"/>
  <c r="F34" i="17"/>
  <c r="F31" i="17"/>
  <c r="I50" i="28"/>
  <c r="I51" i="28" s="1"/>
  <c r="I69" i="28"/>
  <c r="I70" i="28" s="1"/>
  <c r="B10" i="25" s="1"/>
  <c r="F31" i="2"/>
  <c r="I4" i="28"/>
  <c r="I58" i="28"/>
  <c r="I28" i="28" l="1"/>
  <c r="I52" i="28"/>
  <c r="I53" i="28"/>
  <c r="B9" i="25" s="1"/>
  <c r="I29" i="28"/>
  <c r="I30" i="28" s="1"/>
  <c r="B8" i="25" s="1"/>
  <c r="B14" i="25" s="1"/>
  <c r="F31" i="14"/>
  <c r="F3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7" authorId="1" shapeId="0" xr:uid="{00000000-0006-0000-0F00-000002000000}">
      <text>
        <r>
          <rPr>
            <b/>
            <sz val="9"/>
            <color indexed="81"/>
            <rFont val="Tahoma"/>
            <family val="2"/>
            <charset val="238"/>
          </rPr>
          <t>Vasek: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0" shapeId="0" xr:uid="{00000000-0006-0000-0F00-000003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5" authorId="0" shapeId="0" xr:uid="{00000000-0006-0000-0F00-000004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<sst xmlns="http://schemas.openxmlformats.org/spreadsheetml/2006/main" count="863" uniqueCount="204">
  <si>
    <t xml:space="preserve">                         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</si>
  <si>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</si>
  <si>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</si>
  <si>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</si>
  <si>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</si>
  <si>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</si>
  <si>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</si>
  <si>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</si>
  <si>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</si>
  <si>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</si>
  <si>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</si>
  <si>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</si>
  <si>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</si>
  <si>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</si>
  <si>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</si>
  <si>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</si>
  <si>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</si>
  <si>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</si>
  <si>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</si>
  <si>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</si>
  <si>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</si>
  <si>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</si>
  <si>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</si>
  <si>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</si>
  <si>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</si>
  <si>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</si>
  <si>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</si>
  <si>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</si>
  <si>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</si>
  <si>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</si>
  <si>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</si>
  <si>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</si>
  <si>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</si>
  <si>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</si>
  <si>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</si>
  <si>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</si>
  <si>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</si>
  <si>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</si>
  <si>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</si>
  <si>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</si>
  <si>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</si>
  <si>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</si>
  <si>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</si>
  <si>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</si>
  <si>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</si>
  <si>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</si>
  <si>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</si>
  <si>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</si>
  <si>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</si>
  <si>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</si>
  <si>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</si>
  <si>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</si>
  <si>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</si>
  <si>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</si>
  <si>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</si>
  <si>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</si>
  <si>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</si>
  <si>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</si>
  <si>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</si>
  <si>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</si>
  <si>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</si>
  <si>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</si>
  <si>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</si>
  <si>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</si>
  <si>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</si>
  <si>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</si>
  <si>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</si>
  <si>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</si>
  <si>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</si>
  <si>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</si>
  <si>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</si>
  <si>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</si>
  <si>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</si>
  <si>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</si>
  <si>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</si>
  <si>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</si>
  <si>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</si>
  <si>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</si>
  <si>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</si>
  <si>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</si>
  <si>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</si>
  <si>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</si>
  <si>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</si>
  <si>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</si>
  <si>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</si>
  <si>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</si>
  <si>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</si>
  <si>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</si>
  <si>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</si>
  <si>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</si>
  <si>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</si>
  <si>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</si>
  <si>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</si>
  <si>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</si>
  <si>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</si>
  <si>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</si>
  <si>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</si>
  <si>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</si>
  <si>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</si>
  <si>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</si>
  <si>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</si>
  <si>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</si>
  <si>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</si>
  <si>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</si>
  <si>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</si>
  <si>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</si>
  <si>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</si>
  <si>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</si>
  <si>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</si>
  <si>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</si>
  <si>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Zjištění stávajícího stavu</t>
  </si>
  <si>
    <t>hod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</si>
  <si>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</si>
  <si>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</si>
  <si>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</si>
  <si>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</si>
  <si>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>Jednotková cena</t>
  </si>
  <si>
    <t>Celkem</t>
  </si>
  <si>
    <t xml:space="preserve">   ZEMNÍ PRÁCE CELKEM</t>
  </si>
  <si>
    <t xml:space="preserve">  Drobný materiál</t>
  </si>
  <si>
    <t>kpl</t>
  </si>
  <si>
    <t xml:space="preserve">  Oživení , nastavení, měření</t>
  </si>
  <si>
    <t xml:space="preserve">  KAMEROVÝ SYSTÉM CELKEM</t>
  </si>
  <si>
    <t xml:space="preserve">   1.  VENKOVNÍ ROZVODY</t>
  </si>
  <si>
    <t xml:space="preserve">3. KAMEROVÝ SYSTÉM </t>
  </si>
  <si>
    <t>m2</t>
  </si>
  <si>
    <t xml:space="preserve">  Trubka ohebná PVC 63mm, 450N</t>
  </si>
  <si>
    <t xml:space="preserve">  VENKOVNÍ ROZVODY CELKEM</t>
  </si>
  <si>
    <t>1. VENKOVNÍ ROZVODY</t>
  </si>
  <si>
    <t xml:space="preserve">   3.  KAMEROVÝ SYSTÉM</t>
  </si>
  <si>
    <t xml:space="preserve">   4.  ZEMNÍ PRÁCE</t>
  </si>
  <si>
    <t xml:space="preserve">  ZAK. Č.           : 02 - 25                                                                          </t>
  </si>
  <si>
    <t>datum : 28.02. 2025</t>
  </si>
  <si>
    <t xml:space="preserve">  AKCE             :  Kompostárna Kaplice - Mostky                   </t>
  </si>
  <si>
    <r>
      <t xml:space="preserve">  </t>
    </r>
    <r>
      <rPr>
        <b/>
        <sz val="12"/>
        <rFont val="Arial CE"/>
        <family val="2"/>
        <charset val="238"/>
      </rPr>
      <t xml:space="preserve">INVESTOR    :  Město Kaplice             </t>
    </r>
  </si>
  <si>
    <r>
      <t xml:space="preserve">                              </t>
    </r>
    <r>
      <rPr>
        <b/>
        <sz val="12"/>
        <rFont val="Arial CE"/>
        <charset val="238"/>
      </rPr>
      <t>Náměstí 70, 382 41  Kaplice</t>
    </r>
  </si>
  <si>
    <t xml:space="preserve"> Pouzdrový základ pro stožár veřejného osvětlení mimo osu trasy kabelu</t>
  </si>
  <si>
    <t xml:space="preserve"> Jáma pro stožár veřejného osvětlení, ruční výkop, zemina tř. 3</t>
  </si>
  <si>
    <t xml:space="preserve"> Výkop rýhy 50 / 120 cm, zemina tř. 3</t>
  </si>
  <si>
    <t xml:space="preserve"> Výkop rýhy 35 / 80 cm, zemina tř. 3</t>
  </si>
  <si>
    <t xml:space="preserve"> Zřízení kabelového lože z písku, 10 cm nad kabel, bez zakrytí kabelu</t>
  </si>
  <si>
    <t xml:space="preserve"> Zakrytí kabelu výstražnou fólií š. 33 cm</t>
  </si>
  <si>
    <t xml:space="preserve"> Zához rýhy 35 / 80 cm , zemina tř. 3</t>
  </si>
  <si>
    <t xml:space="preserve"> Zához rýhy 50 / 120 cm , zemina tř. 3</t>
  </si>
  <si>
    <t xml:space="preserve"> Provizorní úprava terénu - zemina tř. 3</t>
  </si>
  <si>
    <t xml:space="preserve"> Podkladová vrstva z prostého betonu</t>
  </si>
  <si>
    <t>m3</t>
  </si>
  <si>
    <t xml:space="preserve"> Hutnění zeminy</t>
  </si>
  <si>
    <t xml:space="preserve">  Kabel FTP, CAT 5E</t>
  </si>
  <si>
    <t>4. ZEMNÍ PRÁCE</t>
  </si>
  <si>
    <t xml:space="preserve">  Panoramatická kamera Duál senzor 8MP/25fps AI</t>
  </si>
  <si>
    <t xml:space="preserve">  Milesight MS-C5364-FPA NDAA 5MP IP MINI kompakt kamera 2592x1944/30fps s motorovým ZOOM objektivem 2.7~13.5mm, AI a VCA analytické funkce, splňuje požadavky NDAA zákona</t>
  </si>
  <si>
    <t xml:space="preserve">  Montážní základna</t>
  </si>
  <si>
    <t xml:space="preserve">  Držák na sloup</t>
  </si>
  <si>
    <t xml:space="preserve">  Rozvaděč RACK + příslušenství</t>
  </si>
  <si>
    <t xml:space="preserve">  Nahrávací zařízení 8MP(4K), 8 kanál NVR, bez PoE</t>
  </si>
  <si>
    <t xml:space="preserve">  HDD 2TB WD purple</t>
  </si>
  <si>
    <t>2. ROZVADĚČ R4</t>
  </si>
  <si>
    <t xml:space="preserve">  ROZVADĚČ R4 CELKEM</t>
  </si>
  <si>
    <t xml:space="preserve">  Označovací lišta</t>
  </si>
  <si>
    <t xml:space="preserve">  Obal na výkresy</t>
  </si>
  <si>
    <t xml:space="preserve">  Popisný štítek</t>
  </si>
  <si>
    <t xml:space="preserve">  Hlavní vypínač třífázový 32A</t>
  </si>
  <si>
    <t xml:space="preserve">  Jistič jednofázový B16/1              10kA </t>
  </si>
  <si>
    <t xml:space="preserve">  Jistič třífázový B16/3                   10kA</t>
  </si>
  <si>
    <t xml:space="preserve">  Proudový chránič 4pól. 25/4/003      </t>
  </si>
  <si>
    <t xml:space="preserve">  Sběrnice 14 pól. N  (PE/PEN)</t>
  </si>
  <si>
    <t xml:space="preserve">  Propojovací lišta třífázová, 63A </t>
  </si>
  <si>
    <t>mod</t>
  </si>
  <si>
    <t xml:space="preserve">  Výstražná tabulka</t>
  </si>
  <si>
    <t xml:space="preserve">  Dopravné 6%                     (z položek celkem)</t>
  </si>
  <si>
    <t xml:space="preserve">  Jistič jednofázový C10/1              10kA </t>
  </si>
  <si>
    <t xml:space="preserve">  Jistič jednofázový C2/1                10kA </t>
  </si>
  <si>
    <t xml:space="preserve">  Skříň na povrch pro 36modulů, 403x483x129mm, IP54/20 </t>
  </si>
  <si>
    <t xml:space="preserve">                          </t>
  </si>
  <si>
    <t xml:space="preserve">  Instalační relé 16A/230V, 1x spínací kontakt      </t>
  </si>
  <si>
    <t xml:space="preserve">  Hladinové relé 5A/250V včetně hladinových sond 3ks</t>
  </si>
  <si>
    <t xml:space="preserve">  Přepínač 16A/230V, I-O-II      </t>
  </si>
  <si>
    <t xml:space="preserve">  Propojení pomocných obvodů</t>
  </si>
  <si>
    <t xml:space="preserve">  Kabel CYKY-J 3x1.5</t>
  </si>
  <si>
    <t xml:space="preserve">  Kabel CYKY-J 5x6</t>
  </si>
  <si>
    <t xml:space="preserve">  Kabel CYKY-J 5x35</t>
  </si>
  <si>
    <t xml:space="preserve">  Kabel JYTY 2x1</t>
  </si>
  <si>
    <t xml:space="preserve">  Kabel CYKY-J 5x2.5</t>
  </si>
  <si>
    <t xml:space="preserve">  Pásek FeZn 30/4 mm   </t>
  </si>
  <si>
    <t xml:space="preserve">  Drát FeZn 10 mm</t>
  </si>
  <si>
    <t xml:space="preserve">  Svorka zemnící pásek - drát SR 03 </t>
  </si>
  <si>
    <t xml:space="preserve">  Svorka připojovací SP1</t>
  </si>
  <si>
    <t xml:space="preserve">  Svítidlo VO LED 39W, 4600lm, 4000K, IP65</t>
  </si>
  <si>
    <t xml:space="preserve">  Stožár osvětlovací sadový bezpaticový žárově zinkovaný 6m</t>
  </si>
  <si>
    <t xml:space="preserve">  Svorkovnice stožárová IP43</t>
  </si>
  <si>
    <t xml:space="preserve">  Pojistková patrona E27  6A</t>
  </si>
  <si>
    <t xml:space="preserve">  Nožová pojistka 25A</t>
  </si>
  <si>
    <t xml:space="preserve">  Nožová pojistka 50A</t>
  </si>
  <si>
    <t xml:space="preserve">  Jistič třífázový B20/3                   10kA</t>
  </si>
  <si>
    <t xml:space="preserve">  Jistič třífázový B50/3                   10kA</t>
  </si>
  <si>
    <t xml:space="preserve">  Elektroměr na DIN lištu 3fáz. do 80A, 1tarif </t>
  </si>
  <si>
    <t xml:space="preserve">  Kabelová skříň (pilíř) SR402/NKW2 včetně osazení a zapojení </t>
  </si>
  <si>
    <t xml:space="preserve">  Montáž a zapojení rozvaděče R4</t>
  </si>
  <si>
    <t xml:space="preserve">  Trubka ohebná PVC 25mm, 450N</t>
  </si>
  <si>
    <t xml:space="preserve">   2.  ROZVADĚČ R4</t>
  </si>
  <si>
    <t xml:space="preserve">   6.  VÝCHOZÍ REVIZE                              </t>
  </si>
  <si>
    <t xml:space="preserve">   5.  POMOCNÉ PRÁCE                          </t>
  </si>
  <si>
    <t>VÝKAZ VÝMĚR ELEKTROINSTALACE - OBJEKT SO 05 ZPEVNĚNÉ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</si>
</sst>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dd/mm/yy"/>
    <numFmt numFmtId="167" formatCode="#,##0\ &quot;Kč&quot;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46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3" fontId="3" fillId="0" borderId="11" xfId="0" applyNumberFormat="1" applyFont="1" applyBorder="1" applyAlignment="1">
      <alignment horizontal="left"/>
    </xf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/>
    <xf numFmtId="49" fontId="1" fillId="2" borderId="0" xfId="0" applyNumberFormat="1" applyFont="1" applyFill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Alignment="1">
      <alignment horizontal="right"/>
    </xf>
    <xf numFmtId="166" fontId="1" fillId="0" borderId="0" xfId="0" applyNumberFormat="1" applyFont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5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5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3" applyNumberFormat="1" applyFont="1" applyBorder="1"/>
    <xf numFmtId="49" fontId="1" fillId="0" borderId="40" xfId="3" applyNumberFormat="1" applyFont="1" applyBorder="1"/>
    <xf numFmtId="49" fontId="1" fillId="0" borderId="40" xfId="3" applyNumberFormat="1" applyFont="1" applyBorder="1" applyAlignment="1">
      <alignment horizontal="right"/>
    </xf>
    <xf numFmtId="0" fontId="1" fillId="0" borderId="41" xfId="3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Font="1" applyBorder="1"/>
    <xf numFmtId="49" fontId="6" fillId="0" borderId="43" xfId="3" applyNumberFormat="1" applyFont="1" applyBorder="1"/>
    <xf numFmtId="49" fontId="1" fillId="0" borderId="43" xfId="3" applyNumberFormat="1" applyFont="1" applyBorder="1"/>
    <xf numFmtId="49" fontId="1" fillId="0" borderId="43" xfId="3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Border="1" applyAlignment="1">
      <alignment horizontal="center" wrapText="1" shrinkToFit="1"/>
    </xf>
    <xf numFmtId="0" fontId="11" fillId="0" borderId="51" xfId="0" applyFont="1" applyBorder="1" applyAlignment="1">
      <alignment vertical="center"/>
    </xf>
    <xf numFmtId="0" fontId="12" fillId="0" borderId="52" xfId="0" applyFont="1" applyBorder="1" applyAlignment="1">
      <alignment horizontal="center" vertical="top" wrapText="1" shrinkToFit="1"/>
    </xf>
    <xf numFmtId="0" fontId="0" fillId="0" borderId="53" xfId="0" applyBorder="1" applyAlignment="1">
      <alignment vertical="top"/>
    </xf>
    <xf numFmtId="0" fontId="14" fillId="0" borderId="52" xfId="0" applyFont="1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horizontal="center"/>
    </xf>
    <xf numFmtId="0" fontId="15" fillId="0" borderId="53" xfId="2" applyBorder="1" applyAlignment="1" applyProtection="1">
      <alignment horizontal="center" vertical="top"/>
    </xf>
    <xf numFmtId="0" fontId="11" fillId="0" borderId="54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6" fillId="0" borderId="20" xfId="0" applyFont="1" applyBorder="1"/>
    <xf numFmtId="0" fontId="0" fillId="0" borderId="22" xfId="0" applyBorder="1"/>
    <xf numFmtId="0" fontId="17" fillId="0" borderId="56" xfId="0" applyFont="1" applyBorder="1" applyAlignment="1">
      <alignment vertical="center"/>
    </xf>
    <xf numFmtId="4" fontId="17" fillId="0" borderId="56" xfId="0" applyNumberFormat="1" applyFont="1" applyBorder="1" applyAlignment="1">
      <alignment horizontal="right" vertical="center"/>
    </xf>
    <xf numFmtId="0" fontId="9" fillId="0" borderId="57" xfId="0" applyFont="1" applyBorder="1" applyAlignment="1">
      <alignment vertical="center"/>
    </xf>
    <xf numFmtId="4" fontId="9" fillId="0" borderId="53" xfId="0" applyNumberFormat="1" applyFont="1" applyBorder="1"/>
    <xf numFmtId="0" fontId="11" fillId="0" borderId="0" xfId="0" applyFont="1"/>
    <xf numFmtId="0" fontId="0" fillId="0" borderId="58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0" xfId="0" applyBorder="1" applyAlignment="1">
      <alignment horizontal="left"/>
    </xf>
    <xf numFmtId="0" fontId="0" fillId="0" borderId="60" xfId="0" applyBorder="1" applyAlignment="1">
      <alignment horizontal="center"/>
    </xf>
    <xf numFmtId="0" fontId="0" fillId="0" borderId="47" xfId="0" applyBorder="1" applyAlignment="1">
      <alignment horizontal="right"/>
    </xf>
    <xf numFmtId="0" fontId="10" fillId="0" borderId="61" xfId="0" applyFont="1" applyBorder="1" applyAlignment="1">
      <alignment horizontal="left"/>
    </xf>
    <xf numFmtId="0" fontId="0" fillId="0" borderId="61" xfId="0" applyBorder="1" applyAlignment="1">
      <alignment horizontal="center"/>
    </xf>
    <xf numFmtId="0" fontId="0" fillId="0" borderId="61" xfId="0" applyBorder="1"/>
    <xf numFmtId="4" fontId="0" fillId="0" borderId="61" xfId="0" applyNumberFormat="1" applyBorder="1"/>
    <xf numFmtId="4" fontId="10" fillId="0" borderId="62" xfId="0" applyNumberFormat="1" applyFont="1" applyBorder="1"/>
    <xf numFmtId="0" fontId="0" fillId="0" borderId="14" xfId="0" applyBorder="1" applyAlignment="1">
      <alignment horizontal="right"/>
    </xf>
    <xf numFmtId="0" fontId="0" fillId="0" borderId="63" xfId="0" applyBorder="1" applyAlignment="1">
      <alignment horizontal="right"/>
    </xf>
    <xf numFmtId="0" fontId="0" fillId="0" borderId="64" xfId="0" applyBorder="1" applyAlignment="1">
      <alignment horizontal="left"/>
    </xf>
    <xf numFmtId="0" fontId="0" fillId="0" borderId="64" xfId="0" applyBorder="1" applyAlignment="1">
      <alignment horizontal="center"/>
    </xf>
    <xf numFmtId="0" fontId="0" fillId="0" borderId="64" xfId="0" applyBorder="1"/>
    <xf numFmtId="4" fontId="0" fillId="0" borderId="64" xfId="0" applyNumberFormat="1" applyBorder="1"/>
    <xf numFmtId="4" fontId="0" fillId="0" borderId="27" xfId="0" applyNumberFormat="1" applyBorder="1"/>
    <xf numFmtId="0" fontId="16" fillId="0" borderId="58" xfId="0" applyFont="1" applyBorder="1" applyAlignment="1">
      <alignment horizontal="right"/>
    </xf>
    <xf numFmtId="0" fontId="11" fillId="0" borderId="45" xfId="0" applyFont="1" applyBorder="1" applyAlignment="1">
      <alignment horizontal="left"/>
    </xf>
    <xf numFmtId="0" fontId="16" fillId="0" borderId="45" xfId="0" applyFont="1" applyBorder="1" applyAlignment="1">
      <alignment horizontal="center"/>
    </xf>
    <xf numFmtId="0" fontId="16" fillId="0" borderId="45" xfId="0" applyFont="1" applyBorder="1"/>
    <xf numFmtId="4" fontId="16" fillId="0" borderId="45" xfId="0" applyNumberFormat="1" applyFont="1" applyBorder="1"/>
    <xf numFmtId="4" fontId="11" fillId="0" borderId="46" xfId="0" applyNumberFormat="1" applyFont="1" applyBorder="1"/>
    <xf numFmtId="0" fontId="0" fillId="0" borderId="60" xfId="0" applyBorder="1" applyAlignment="1">
      <alignment horizontal="left" wrapText="1"/>
    </xf>
    <xf numFmtId="4" fontId="23" fillId="0" borderId="61" xfId="0" applyNumberFormat="1" applyFont="1" applyBorder="1"/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15" xfId="1" applyNumberFormat="1" applyFont="1" applyBorder="1" applyAlignment="1">
      <alignment horizontal="right" vertical="center"/>
    </xf>
    <xf numFmtId="0" fontId="0" fillId="0" borderId="58" xfId="0" applyBorder="1"/>
    <xf numFmtId="0" fontId="11" fillId="0" borderId="44" xfId="0" applyFont="1" applyBorder="1"/>
    <xf numFmtId="0" fontId="0" fillId="0" borderId="45" xfId="0" applyBorder="1"/>
    <xf numFmtId="0" fontId="0" fillId="0" borderId="44" xfId="0" applyBorder="1" applyAlignment="1">
      <alignment horizontal="center" vertical="center"/>
    </xf>
    <xf numFmtId="0" fontId="0" fillId="0" borderId="44" xfId="0" applyBorder="1"/>
    <xf numFmtId="0" fontId="0" fillId="0" borderId="0" xfId="0" applyAlignment="1">
      <alignment wrapText="1"/>
    </xf>
    <xf numFmtId="0" fontId="0" fillId="0" borderId="60" xfId="0" applyBorder="1" applyAlignment="1">
      <alignment horizontal="left" wrapText="1" shrinkToFit="1"/>
    </xf>
    <xf numFmtId="0" fontId="0" fillId="0" borderId="60" xfId="0" applyBorder="1" applyAlignment="1">
      <alignment horizontal="center" vertical="center" wrapText="1" shrinkToFit="1"/>
    </xf>
    <xf numFmtId="0" fontId="0" fillId="0" borderId="10" xfId="0" applyBorder="1" applyAlignment="1">
      <alignment vertical="center" wrapText="1" shrinkToFit="1"/>
    </xf>
    <xf numFmtId="4" fontId="0" fillId="0" borderId="10" xfId="0" applyNumberFormat="1" applyBorder="1" applyAlignment="1">
      <alignment vertical="center" wrapText="1" shrinkToFit="1"/>
    </xf>
    <xf numFmtId="4" fontId="0" fillId="0" borderId="11" xfId="0" applyNumberFormat="1" applyBorder="1" applyAlignment="1">
      <alignment vertical="center" wrapText="1" shrinkToFit="1"/>
    </xf>
    <xf numFmtId="0" fontId="0" fillId="0" borderId="59" xfId="0" applyBorder="1" applyAlignment="1">
      <alignment horizontal="right" vertical="center" wrapText="1" shrinkToFit="1"/>
    </xf>
    <xf numFmtId="4" fontId="25" fillId="0" borderId="22" xfId="0" applyNumberFormat="1" applyFont="1" applyBorder="1" applyAlignment="1">
      <alignment horizontal="right" vertical="center"/>
    </xf>
    <xf numFmtId="0" fontId="26" fillId="0" borderId="53" xfId="0" applyFont="1" applyBorder="1" applyAlignment="1">
      <alignment vertical="top"/>
    </xf>
    <xf numFmtId="0" fontId="13" fillId="0" borderId="54" xfId="0" applyFont="1" applyBorder="1" applyAlignment="1">
      <alignment vertical="center"/>
    </xf>
    <xf numFmtId="0" fontId="1" fillId="0" borderId="10" xfId="0" applyFont="1" applyBorder="1"/>
    <xf numFmtId="0" fontId="0" fillId="0" borderId="61" xfId="0" applyBorder="1" applyAlignment="1">
      <alignment horizontal="left"/>
    </xf>
    <xf numFmtId="4" fontId="0" fillId="0" borderId="62" xfId="0" applyNumberFormat="1" applyBorder="1"/>
    <xf numFmtId="0" fontId="0" fillId="0" borderId="25" xfId="0" applyBorder="1" applyAlignment="1">
      <alignment horizontal="right"/>
    </xf>
    <xf numFmtId="0" fontId="10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5" xfId="0" applyBorder="1"/>
    <xf numFmtId="4" fontId="0" fillId="0" borderId="5" xfId="0" applyNumberFormat="1" applyBorder="1"/>
    <xf numFmtId="4" fontId="10" fillId="0" borderId="6" xfId="0" applyNumberFormat="1" applyFont="1" applyBorder="1"/>
    <xf numFmtId="0" fontId="17" fillId="0" borderId="53" xfId="0" applyFont="1" applyBorder="1" applyAlignment="1">
      <alignment vertical="center"/>
    </xf>
    <xf numFmtId="4" fontId="17" fillId="0" borderId="53" xfId="0" applyNumberFormat="1" applyFont="1" applyBorder="1" applyAlignment="1">
      <alignment horizontal="right" vertical="center"/>
    </xf>
    <xf numFmtId="0" fontId="17" fillId="0" borderId="73" xfId="0" applyFont="1" applyBorder="1" applyAlignment="1">
      <alignment vertical="center"/>
    </xf>
    <xf numFmtId="4" fontId="17" fillId="0" borderId="73" xfId="0" applyNumberFormat="1" applyFont="1" applyBorder="1" applyAlignment="1">
      <alignment horizontal="right" vertical="center"/>
    </xf>
    <xf numFmtId="4" fontId="0" fillId="3" borderId="10" xfId="0" applyNumberFormat="1" applyFill="1" applyBorder="1"/>
    <xf numFmtId="4" fontId="0" fillId="3" borderId="61" xfId="0" applyNumberFormat="1" applyFill="1" applyBorder="1"/>
    <xf numFmtId="4" fontId="0" fillId="3" borderId="64" xfId="0" applyNumberFormat="1" applyFill="1" applyBorder="1"/>
    <xf numFmtId="4" fontId="0" fillId="3" borderId="10" xfId="0" applyNumberFormat="1" applyFill="1" applyBorder="1" applyAlignment="1">
      <alignment vertical="center" wrapText="1" shrinkToFit="1"/>
    </xf>
    <xf numFmtId="4" fontId="0" fillId="3" borderId="8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167" fontId="1" fillId="0" borderId="65" xfId="0" applyNumberFormat="1" applyFont="1" applyBorder="1" applyAlignment="1">
      <alignment horizontal="right" indent="2"/>
    </xf>
    <xf numFmtId="167" fontId="1" fillId="0" borderId="15" xfId="0" applyNumberFormat="1" applyFont="1" applyBorder="1" applyAlignment="1">
      <alignment horizontal="right" indent="2"/>
    </xf>
    <xf numFmtId="167" fontId="5" fillId="2" borderId="66" xfId="0" applyNumberFormat="1" applyFont="1" applyFill="1" applyBorder="1" applyAlignment="1">
      <alignment horizontal="right" indent="2"/>
    </xf>
    <xf numFmtId="167" fontId="5" fillId="2" borderId="48" xfId="0" applyNumberFormat="1" applyFont="1" applyFill="1" applyBorder="1" applyAlignment="1">
      <alignment horizontal="right" indent="2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5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" fillId="0" borderId="67" xfId="3" applyFont="1" applyBorder="1" applyAlignment="1">
      <alignment horizontal="center"/>
    </xf>
    <xf numFmtId="0" fontId="1" fillId="0" borderId="68" xfId="3" applyFont="1" applyBorder="1" applyAlignment="1">
      <alignment horizontal="center"/>
    </xf>
    <xf numFmtId="0" fontId="1" fillId="0" borderId="69" xfId="3" applyFont="1" applyBorder="1" applyAlignment="1">
      <alignment horizontal="center"/>
    </xf>
    <xf numFmtId="0" fontId="1" fillId="0" borderId="70" xfId="3" applyFont="1" applyBorder="1" applyAlignment="1">
      <alignment horizontal="center"/>
    </xf>
    <xf numFmtId="0" fontId="1" fillId="0" borderId="71" xfId="3" applyFont="1" applyBorder="1" applyAlignment="1">
      <alignment horizontal="left"/>
    </xf>
    <xf numFmtId="0" fontId="1" fillId="0" borderId="43" xfId="3" applyFont="1" applyBorder="1" applyAlignment="1">
      <alignment horizontal="left"/>
    </xf>
    <xf numFmtId="0" fontId="1" fillId="0" borderId="72" xfId="3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</cellXfs>
  <cellStyles count="4">
    <cellStyle name="Čárka" xfId="1" builtinId="3"/>
    <cellStyle name="Hypertextový odkaz" xfId="2" builtinId="8"/>
    <cellStyle name="Normální" xfId="0" builtinId="0"/>
    <cellStyle name="normální_POL.XLS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70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69</v>
      </c>
      <c r="B5" s="22"/>
      <c r="C5" s="23" t="s">
        <v>70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01 1 Rek'!E20</f>
        <v>#REF!</v>
      </c>
      <c r="D15" s="50">
        <f>'SO 01 1 Rek'!A28</f>
        <v>0</v>
      </c>
      <c r="E15" s="51"/>
      <c r="F15" s="52"/>
      <c r="G15" s="49">
        <f>'SO 01 1 Rek'!I28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01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01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01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01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01 1 Rek'!H26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9" t="s">
        <v>55</v>
      </c>
      <c r="B2" s="240"/>
      <c r="C2" s="92" t="s">
        <v>86</v>
      </c>
      <c r="D2" s="93"/>
      <c r="E2" s="94"/>
      <c r="F2" s="93"/>
      <c r="G2" s="241" t="s">
        <v>85</v>
      </c>
      <c r="H2" s="242"/>
      <c r="I2" s="243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88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87</v>
      </c>
      <c r="B5" s="22"/>
      <c r="C5" s="23" t="s">
        <v>88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06 1 Rek'!E8</f>
        <v>#REF!</v>
      </c>
      <c r="D15" s="50">
        <f>'SO 06 1 Rek'!A16</f>
        <v>0</v>
      </c>
      <c r="E15" s="51"/>
      <c r="F15" s="52"/>
      <c r="G15" s="49">
        <f>'SO 06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06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06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06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06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06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9" t="s">
        <v>55</v>
      </c>
      <c r="B2" s="240"/>
      <c r="C2" s="92" t="s">
        <v>89</v>
      </c>
      <c r="D2" s="93"/>
      <c r="E2" s="94"/>
      <c r="F2" s="93"/>
      <c r="G2" s="241" t="s">
        <v>88</v>
      </c>
      <c r="H2" s="242"/>
      <c r="I2" s="243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8"/>
  <sheetViews>
    <sheetView workbookViewId="0">
      <selection activeCell="A27" sqref="A27"/>
    </sheetView>
  </sheetViews>
  <sheetFormatPr defaultRowHeight="13.2" x14ac:dyDescent="0.25"/>
  <cols>
    <col min="1" max="1" width="94.33203125" customWidth="1"/>
    <col min="2" max="2" width="31" customWidth="1"/>
  </cols>
  <sheetData>
    <row r="1" spans="1:2" ht="27" thickBot="1" x14ac:dyDescent="0.3">
      <c r="A1" s="207" t="s">
        <v>203</v>
      </c>
      <c r="B1" s="136" t="s">
        <v>93</v>
      </c>
    </row>
    <row r="2" spans="1:2" ht="22.8" x14ac:dyDescent="0.25">
      <c r="A2" s="137" t="s">
        <v>133</v>
      </c>
      <c r="B2" s="138" t="s">
        <v>94</v>
      </c>
    </row>
    <row r="3" spans="1:2" ht="16.5" customHeight="1" thickBot="1" x14ac:dyDescent="0.3">
      <c r="A3" s="206" t="s">
        <v>174</v>
      </c>
      <c r="B3" s="140"/>
    </row>
    <row r="4" spans="1:2" ht="15.6" x14ac:dyDescent="0.25">
      <c r="A4" s="141" t="s">
        <v>134</v>
      </c>
      <c r="B4" s="142" t="s">
        <v>95</v>
      </c>
    </row>
    <row r="5" spans="1:2" ht="16.2" thickBot="1" x14ac:dyDescent="0.3">
      <c r="A5" s="139" t="s">
        <v>135</v>
      </c>
      <c r="B5" s="143" t="s">
        <v>96</v>
      </c>
    </row>
    <row r="6" spans="1:2" ht="16.2" thickBot="1" x14ac:dyDescent="0.3">
      <c r="A6" s="144" t="s">
        <v>131</v>
      </c>
      <c r="B6" s="145" t="s">
        <v>132</v>
      </c>
    </row>
    <row r="7" spans="1:2" ht="16.2" thickBot="1" x14ac:dyDescent="0.35">
      <c r="A7" s="146" t="s">
        <v>97</v>
      </c>
      <c r="B7" s="147"/>
    </row>
    <row r="8" spans="1:2" x14ac:dyDescent="0.25">
      <c r="A8" s="148" t="s">
        <v>123</v>
      </c>
      <c r="B8" s="149">
        <f>SUM('Položky EI'!I30)</f>
        <v>0</v>
      </c>
    </row>
    <row r="9" spans="1:2" x14ac:dyDescent="0.25">
      <c r="A9" s="148" t="s">
        <v>200</v>
      </c>
      <c r="B9" s="149">
        <f>SUM('Položky EI'!I53)</f>
        <v>0</v>
      </c>
    </row>
    <row r="10" spans="1:2" x14ac:dyDescent="0.25">
      <c r="A10" s="148" t="s">
        <v>129</v>
      </c>
      <c r="B10" s="149">
        <f>SUM('Položky EI'!I70)</f>
        <v>0</v>
      </c>
    </row>
    <row r="11" spans="1:2" x14ac:dyDescent="0.25">
      <c r="A11" s="148" t="s">
        <v>130</v>
      </c>
      <c r="B11" s="149">
        <f>SUM('Položky EI'!F84)</f>
        <v>0</v>
      </c>
    </row>
    <row r="12" spans="1:2" x14ac:dyDescent="0.25">
      <c r="A12" s="219" t="s">
        <v>202</v>
      </c>
      <c r="B12" s="220">
        <v>0</v>
      </c>
    </row>
    <row r="13" spans="1:2" ht="13.8" thickBot="1" x14ac:dyDescent="0.3">
      <c r="A13" s="217" t="s">
        <v>201</v>
      </c>
      <c r="B13" s="218">
        <v>0</v>
      </c>
    </row>
    <row r="14" spans="1:2" ht="18" thickBot="1" x14ac:dyDescent="0.35">
      <c r="A14" s="150" t="s">
        <v>98</v>
      </c>
      <c r="B14" s="151">
        <f>SUM(B8:B13)</f>
        <v>0</v>
      </c>
    </row>
    <row r="16" spans="1:2" x14ac:dyDescent="0.25">
      <c r="A16" t="s">
        <v>99</v>
      </c>
    </row>
    <row r="17" spans="1:1" x14ac:dyDescent="0.25">
      <c r="A17" t="s">
        <v>100</v>
      </c>
    </row>
    <row r="18" spans="1:1" x14ac:dyDescent="0.25">
      <c r="A18" t="s">
        <v>0</v>
      </c>
    </row>
  </sheetData>
  <phoneticPr fontId="20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91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90</v>
      </c>
      <c r="B5" s="22"/>
      <c r="C5" s="23" t="s">
        <v>91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07 1 Rek'!E8</f>
        <v>#REF!</v>
      </c>
      <c r="D15" s="50">
        <f>'SO 07 1 Rek'!A16</f>
        <v>0</v>
      </c>
      <c r="E15" s="51"/>
      <c r="F15" s="52"/>
      <c r="G15" s="49">
        <f>'SO 07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07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07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07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07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07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9" t="s">
        <v>55</v>
      </c>
      <c r="B2" s="240"/>
      <c r="C2" s="92" t="s">
        <v>92</v>
      </c>
      <c r="D2" s="93"/>
      <c r="E2" s="94"/>
      <c r="F2" s="93"/>
      <c r="G2" s="241" t="s">
        <v>91</v>
      </c>
      <c r="H2" s="242"/>
      <c r="I2" s="243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44">
        <f>SUM(I13:I13)</f>
        <v>0</v>
      </c>
      <c r="I14" s="245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84"/>
  <sheetViews>
    <sheetView tabSelected="1" zoomScaleNormal="100" workbookViewId="0">
      <selection activeCell="L19" sqref="L19"/>
    </sheetView>
  </sheetViews>
  <sheetFormatPr defaultRowHeight="13.2" x14ac:dyDescent="0.25"/>
  <cols>
    <col min="1" max="1" width="4.88671875" customWidth="1"/>
    <col min="2" max="2" width="59.44140625" customWidth="1"/>
    <col min="4" max="4" width="7.88671875" customWidth="1"/>
    <col min="5" max="5" width="10.5546875" customWidth="1"/>
    <col min="6" max="6" width="10.109375" customWidth="1"/>
    <col min="7" max="7" width="9.88671875" bestFit="1" customWidth="1"/>
    <col min="8" max="8" width="11" customWidth="1"/>
    <col min="9" max="9" width="14.109375" customWidth="1"/>
  </cols>
  <sheetData>
    <row r="1" spans="1:9" ht="16.2" thickBot="1" x14ac:dyDescent="0.35">
      <c r="B1" s="152" t="s">
        <v>128</v>
      </c>
    </row>
    <row r="2" spans="1:9" ht="27" thickBot="1" x14ac:dyDescent="0.3">
      <c r="A2" s="153" t="s">
        <v>101</v>
      </c>
      <c r="B2" s="154" t="s">
        <v>102</v>
      </c>
      <c r="C2" s="155" t="s">
        <v>103</v>
      </c>
      <c r="D2" s="155" t="s">
        <v>104</v>
      </c>
      <c r="E2" s="156" t="s">
        <v>105</v>
      </c>
      <c r="F2" s="157" t="s">
        <v>106</v>
      </c>
      <c r="G2" s="157" t="s">
        <v>107</v>
      </c>
      <c r="H2" s="157" t="s">
        <v>108</v>
      </c>
      <c r="I2" s="158" t="s">
        <v>109</v>
      </c>
    </row>
    <row r="3" spans="1:9" x14ac:dyDescent="0.25">
      <c r="A3" s="159">
        <v>1</v>
      </c>
      <c r="B3" s="185" t="s">
        <v>199</v>
      </c>
      <c r="C3" s="165" t="s">
        <v>72</v>
      </c>
      <c r="D3" s="161">
        <v>20</v>
      </c>
      <c r="E3" s="221">
        <v>0</v>
      </c>
      <c r="F3" s="221">
        <v>0</v>
      </c>
      <c r="G3" s="162">
        <f t="shared" ref="G3:G26" si="0">PRODUCT(D3,E3)</f>
        <v>0</v>
      </c>
      <c r="H3" s="162">
        <f t="shared" ref="H3:H26" si="1">PRODUCT(D3,F3)</f>
        <v>0</v>
      </c>
      <c r="I3" s="163">
        <f>SUM(G3,H3)</f>
        <v>0</v>
      </c>
    </row>
    <row r="4" spans="1:9" x14ac:dyDescent="0.25">
      <c r="A4" s="159">
        <v>2</v>
      </c>
      <c r="B4" s="185" t="s">
        <v>126</v>
      </c>
      <c r="C4" s="165" t="s">
        <v>72</v>
      </c>
      <c r="D4" s="161">
        <v>80</v>
      </c>
      <c r="E4" s="221">
        <v>0</v>
      </c>
      <c r="F4" s="221">
        <v>0</v>
      </c>
      <c r="G4" s="162">
        <f t="shared" si="0"/>
        <v>0</v>
      </c>
      <c r="H4" s="162">
        <f t="shared" si="1"/>
        <v>0</v>
      </c>
      <c r="I4" s="163">
        <f t="shared" ref="I4:I27" si="2">SUM(G4,H4)</f>
        <v>0</v>
      </c>
    </row>
    <row r="5" spans="1:9" ht="12.75" customHeight="1" x14ac:dyDescent="0.25">
      <c r="A5" s="159">
        <v>3</v>
      </c>
      <c r="B5" s="185" t="s">
        <v>179</v>
      </c>
      <c r="C5" s="165" t="s">
        <v>72</v>
      </c>
      <c r="D5" s="161">
        <v>20</v>
      </c>
      <c r="E5" s="221">
        <v>0</v>
      </c>
      <c r="F5" s="221">
        <v>0</v>
      </c>
      <c r="G5" s="162">
        <f t="shared" si="0"/>
        <v>0</v>
      </c>
      <c r="H5" s="162">
        <f t="shared" si="1"/>
        <v>0</v>
      </c>
      <c r="I5" s="163">
        <f t="shared" si="2"/>
        <v>0</v>
      </c>
    </row>
    <row r="6" spans="1:9" ht="12.75" customHeight="1" x14ac:dyDescent="0.25">
      <c r="A6" s="159">
        <v>4</v>
      </c>
      <c r="B6" s="185" t="s">
        <v>183</v>
      </c>
      <c r="C6" s="165" t="s">
        <v>72</v>
      </c>
      <c r="D6" s="161">
        <v>86</v>
      </c>
      <c r="E6" s="221">
        <v>0</v>
      </c>
      <c r="F6" s="221">
        <v>0</v>
      </c>
      <c r="G6" s="162">
        <f t="shared" si="0"/>
        <v>0</v>
      </c>
      <c r="H6" s="162">
        <f t="shared" si="1"/>
        <v>0</v>
      </c>
      <c r="I6" s="163">
        <f t="shared" si="2"/>
        <v>0</v>
      </c>
    </row>
    <row r="7" spans="1:9" ht="12.75" customHeight="1" x14ac:dyDescent="0.25">
      <c r="A7" s="159">
        <v>5</v>
      </c>
      <c r="B7" s="185" t="s">
        <v>180</v>
      </c>
      <c r="C7" s="165" t="s">
        <v>72</v>
      </c>
      <c r="D7" s="161">
        <v>150</v>
      </c>
      <c r="E7" s="221">
        <v>0</v>
      </c>
      <c r="F7" s="221">
        <v>0</v>
      </c>
      <c r="G7" s="162">
        <f t="shared" si="0"/>
        <v>0</v>
      </c>
      <c r="H7" s="162">
        <f t="shared" si="1"/>
        <v>0</v>
      </c>
      <c r="I7" s="163">
        <f t="shared" si="2"/>
        <v>0</v>
      </c>
    </row>
    <row r="8" spans="1:9" ht="12.75" customHeight="1" x14ac:dyDescent="0.25">
      <c r="A8" s="159">
        <v>6</v>
      </c>
      <c r="B8" s="185" t="s">
        <v>181</v>
      </c>
      <c r="C8" s="165" t="s">
        <v>72</v>
      </c>
      <c r="D8" s="161">
        <v>65</v>
      </c>
      <c r="E8" s="221">
        <v>0</v>
      </c>
      <c r="F8" s="221">
        <v>0</v>
      </c>
      <c r="G8" s="162">
        <f t="shared" si="0"/>
        <v>0</v>
      </c>
      <c r="H8" s="162">
        <f t="shared" si="1"/>
        <v>0</v>
      </c>
      <c r="I8" s="163">
        <f t="shared" si="2"/>
        <v>0</v>
      </c>
    </row>
    <row r="9" spans="1:9" ht="12.75" customHeight="1" x14ac:dyDescent="0.25">
      <c r="A9" s="159">
        <v>7</v>
      </c>
      <c r="B9" s="185" t="s">
        <v>182</v>
      </c>
      <c r="C9" s="165" t="s">
        <v>72</v>
      </c>
      <c r="D9" s="161">
        <v>26</v>
      </c>
      <c r="E9" s="221">
        <v>0</v>
      </c>
      <c r="F9" s="221">
        <v>0</v>
      </c>
      <c r="G9" s="162">
        <f t="shared" si="0"/>
        <v>0</v>
      </c>
      <c r="H9" s="162">
        <f t="shared" si="1"/>
        <v>0</v>
      </c>
      <c r="I9" s="163">
        <f t="shared" si="2"/>
        <v>0</v>
      </c>
    </row>
    <row r="10" spans="1:9" ht="12.75" customHeight="1" x14ac:dyDescent="0.25">
      <c r="A10" s="159">
        <v>8</v>
      </c>
      <c r="B10" s="185" t="s">
        <v>184</v>
      </c>
      <c r="C10" s="165" t="s">
        <v>72</v>
      </c>
      <c r="D10" s="161">
        <v>115</v>
      </c>
      <c r="E10" s="221">
        <v>0</v>
      </c>
      <c r="F10" s="221">
        <v>0</v>
      </c>
      <c r="G10" s="162">
        <f t="shared" si="0"/>
        <v>0</v>
      </c>
      <c r="H10" s="162">
        <f t="shared" si="1"/>
        <v>0</v>
      </c>
      <c r="I10" s="163">
        <f t="shared" si="2"/>
        <v>0</v>
      </c>
    </row>
    <row r="11" spans="1:9" ht="12.75" customHeight="1" x14ac:dyDescent="0.25">
      <c r="A11" s="159">
        <v>9</v>
      </c>
      <c r="B11" s="185" t="s">
        <v>185</v>
      </c>
      <c r="C11" s="165" t="s">
        <v>72</v>
      </c>
      <c r="D11" s="161">
        <v>30</v>
      </c>
      <c r="E11" s="221">
        <v>0</v>
      </c>
      <c r="F11" s="221">
        <v>0</v>
      </c>
      <c r="G11" s="162">
        <f t="shared" si="0"/>
        <v>0</v>
      </c>
      <c r="H11" s="162">
        <f t="shared" si="1"/>
        <v>0</v>
      </c>
      <c r="I11" s="163">
        <f t="shared" si="2"/>
        <v>0</v>
      </c>
    </row>
    <row r="12" spans="1:9" ht="12.75" customHeight="1" x14ac:dyDescent="0.25">
      <c r="A12" s="159">
        <v>10</v>
      </c>
      <c r="B12" s="185" t="s">
        <v>186</v>
      </c>
      <c r="C12" s="165" t="s">
        <v>65</v>
      </c>
      <c r="D12" s="161">
        <v>36</v>
      </c>
      <c r="E12" s="221">
        <v>0</v>
      </c>
      <c r="F12" s="221">
        <v>0</v>
      </c>
      <c r="G12" s="162">
        <f t="shared" si="0"/>
        <v>0</v>
      </c>
      <c r="H12" s="162">
        <f t="shared" si="1"/>
        <v>0</v>
      </c>
      <c r="I12" s="163">
        <f t="shared" si="2"/>
        <v>0</v>
      </c>
    </row>
    <row r="13" spans="1:9" ht="12.75" customHeight="1" x14ac:dyDescent="0.25">
      <c r="A13" s="159">
        <v>11</v>
      </c>
      <c r="B13" s="185" t="s">
        <v>187</v>
      </c>
      <c r="C13" s="165" t="s">
        <v>65</v>
      </c>
      <c r="D13" s="161">
        <v>10</v>
      </c>
      <c r="E13" s="221">
        <v>0</v>
      </c>
      <c r="F13" s="221">
        <v>0</v>
      </c>
      <c r="G13" s="162">
        <f t="shared" si="0"/>
        <v>0</v>
      </c>
      <c r="H13" s="162">
        <f t="shared" si="1"/>
        <v>0</v>
      </c>
      <c r="I13" s="163">
        <f t="shared" si="2"/>
        <v>0</v>
      </c>
    </row>
    <row r="14" spans="1:9" ht="12.75" customHeight="1" x14ac:dyDescent="0.25">
      <c r="A14" s="159">
        <v>12</v>
      </c>
      <c r="B14" s="185" t="s">
        <v>197</v>
      </c>
      <c r="C14" s="165" t="s">
        <v>65</v>
      </c>
      <c r="D14" s="161">
        <v>1</v>
      </c>
      <c r="E14" s="221">
        <v>0</v>
      </c>
      <c r="F14" s="221">
        <v>0</v>
      </c>
      <c r="G14" s="162">
        <f t="shared" si="0"/>
        <v>0</v>
      </c>
      <c r="H14" s="162">
        <f t="shared" si="1"/>
        <v>0</v>
      </c>
      <c r="I14" s="163">
        <f>SUM(G14,H14)</f>
        <v>0</v>
      </c>
    </row>
    <row r="15" spans="1:9" ht="12.75" customHeight="1" x14ac:dyDescent="0.25">
      <c r="A15" s="159">
        <v>13</v>
      </c>
      <c r="B15" s="185" t="s">
        <v>192</v>
      </c>
      <c r="C15" s="165" t="s">
        <v>65</v>
      </c>
      <c r="D15" s="161">
        <v>9</v>
      </c>
      <c r="E15" s="221">
        <v>0</v>
      </c>
      <c r="F15" s="221">
        <v>0</v>
      </c>
      <c r="G15" s="162">
        <f t="shared" si="0"/>
        <v>0</v>
      </c>
      <c r="H15" s="162">
        <f t="shared" si="1"/>
        <v>0</v>
      </c>
      <c r="I15" s="163">
        <f>SUM(G15,H15)</f>
        <v>0</v>
      </c>
    </row>
    <row r="16" spans="1:9" ht="12.75" customHeight="1" x14ac:dyDescent="0.25">
      <c r="A16" s="159">
        <v>14</v>
      </c>
      <c r="B16" s="185" t="s">
        <v>193</v>
      </c>
      <c r="C16" s="165" t="s">
        <v>65</v>
      </c>
      <c r="D16" s="161">
        <v>3</v>
      </c>
      <c r="E16" s="221">
        <v>0</v>
      </c>
      <c r="F16" s="221">
        <v>0</v>
      </c>
      <c r="G16" s="162">
        <f t="shared" si="0"/>
        <v>0</v>
      </c>
      <c r="H16" s="162">
        <f t="shared" si="1"/>
        <v>0</v>
      </c>
      <c r="I16" s="163">
        <f>SUM(G16,H16)</f>
        <v>0</v>
      </c>
    </row>
    <row r="17" spans="1:9" ht="12.75" customHeight="1" x14ac:dyDescent="0.25">
      <c r="A17" s="159">
        <v>15</v>
      </c>
      <c r="B17" s="185" t="s">
        <v>194</v>
      </c>
      <c r="C17" s="165" t="s">
        <v>65</v>
      </c>
      <c r="D17" s="161">
        <v>1</v>
      </c>
      <c r="E17" s="221">
        <v>0</v>
      </c>
      <c r="F17" s="221">
        <v>0</v>
      </c>
      <c r="G17" s="162">
        <f t="shared" si="0"/>
        <v>0</v>
      </c>
      <c r="H17" s="162">
        <f t="shared" si="1"/>
        <v>0</v>
      </c>
      <c r="I17" s="163">
        <f>SUM(G17,H17)</f>
        <v>0</v>
      </c>
    </row>
    <row r="18" spans="1:9" ht="12.75" customHeight="1" x14ac:dyDescent="0.25">
      <c r="A18" s="159">
        <v>16</v>
      </c>
      <c r="B18" s="185" t="s">
        <v>195</v>
      </c>
      <c r="C18" s="165" t="s">
        <v>65</v>
      </c>
      <c r="D18" s="161">
        <v>1</v>
      </c>
      <c r="E18" s="221">
        <v>0</v>
      </c>
      <c r="F18" s="221">
        <v>0</v>
      </c>
      <c r="G18" s="162">
        <f t="shared" si="0"/>
        <v>0</v>
      </c>
      <c r="H18" s="162">
        <f t="shared" si="1"/>
        <v>0</v>
      </c>
      <c r="I18" s="163">
        <f t="shared" si="2"/>
        <v>0</v>
      </c>
    </row>
    <row r="19" spans="1:9" ht="12.75" customHeight="1" x14ac:dyDescent="0.25">
      <c r="A19" s="159">
        <v>17</v>
      </c>
      <c r="B19" s="185" t="s">
        <v>196</v>
      </c>
      <c r="C19" s="165" t="s">
        <v>65</v>
      </c>
      <c r="D19" s="161">
        <v>1</v>
      </c>
      <c r="E19" s="221">
        <v>0</v>
      </c>
      <c r="F19" s="221">
        <v>0</v>
      </c>
      <c r="G19" s="162">
        <f t="shared" si="0"/>
        <v>0</v>
      </c>
      <c r="H19" s="162">
        <f t="shared" si="1"/>
        <v>0</v>
      </c>
      <c r="I19" s="163">
        <f t="shared" si="2"/>
        <v>0</v>
      </c>
    </row>
    <row r="20" spans="1:9" ht="12.75" customHeight="1" x14ac:dyDescent="0.25">
      <c r="A20" s="159">
        <v>18</v>
      </c>
      <c r="B20" s="185" t="s">
        <v>188</v>
      </c>
      <c r="C20" s="165" t="s">
        <v>65</v>
      </c>
      <c r="D20" s="161">
        <v>2</v>
      </c>
      <c r="E20" s="221">
        <v>0</v>
      </c>
      <c r="F20" s="221">
        <v>0</v>
      </c>
      <c r="G20" s="162">
        <f t="shared" si="0"/>
        <v>0</v>
      </c>
      <c r="H20" s="162">
        <f t="shared" si="1"/>
        <v>0</v>
      </c>
      <c r="I20" s="163">
        <f t="shared" si="2"/>
        <v>0</v>
      </c>
    </row>
    <row r="21" spans="1:9" ht="12.75" customHeight="1" x14ac:dyDescent="0.25">
      <c r="A21" s="159">
        <v>19</v>
      </c>
      <c r="B21" s="185" t="s">
        <v>189</v>
      </c>
      <c r="C21" s="165" t="s">
        <v>65</v>
      </c>
      <c r="D21" s="161">
        <v>2</v>
      </c>
      <c r="E21" s="221">
        <v>0</v>
      </c>
      <c r="F21" s="221">
        <v>0</v>
      </c>
      <c r="G21" s="162">
        <f t="shared" si="0"/>
        <v>0</v>
      </c>
      <c r="H21" s="162">
        <f t="shared" si="1"/>
        <v>0</v>
      </c>
      <c r="I21" s="163">
        <f>SUM(G21,H21)</f>
        <v>0</v>
      </c>
    </row>
    <row r="22" spans="1:9" ht="12.75" customHeight="1" x14ac:dyDescent="0.25">
      <c r="A22" s="159">
        <v>20</v>
      </c>
      <c r="B22" s="185" t="s">
        <v>190</v>
      </c>
      <c r="C22" s="165" t="s">
        <v>65</v>
      </c>
      <c r="D22" s="161">
        <v>2</v>
      </c>
      <c r="E22" s="221">
        <v>0</v>
      </c>
      <c r="F22" s="221">
        <v>0</v>
      </c>
      <c r="G22" s="162">
        <f t="shared" si="0"/>
        <v>0</v>
      </c>
      <c r="H22" s="162">
        <f t="shared" si="1"/>
        <v>0</v>
      </c>
      <c r="I22" s="163">
        <f>SUM(G22,H22)</f>
        <v>0</v>
      </c>
    </row>
    <row r="23" spans="1:9" ht="12.75" customHeight="1" x14ac:dyDescent="0.25">
      <c r="A23" s="159">
        <v>21</v>
      </c>
      <c r="B23" s="185" t="s">
        <v>191</v>
      </c>
      <c r="C23" s="165" t="s">
        <v>65</v>
      </c>
      <c r="D23" s="161">
        <v>2</v>
      </c>
      <c r="E23" s="221">
        <v>0</v>
      </c>
      <c r="F23" s="221">
        <v>0</v>
      </c>
      <c r="G23" s="162">
        <f t="shared" si="0"/>
        <v>0</v>
      </c>
      <c r="H23" s="162">
        <f t="shared" si="1"/>
        <v>0</v>
      </c>
      <c r="I23" s="163">
        <f>SUM(G23,H23)</f>
        <v>0</v>
      </c>
    </row>
    <row r="24" spans="1:9" ht="12.75" customHeight="1" x14ac:dyDescent="0.25">
      <c r="A24" s="159">
        <v>22</v>
      </c>
      <c r="B24" s="185" t="s">
        <v>198</v>
      </c>
      <c r="C24" s="165" t="s">
        <v>65</v>
      </c>
      <c r="D24" s="161">
        <v>1</v>
      </c>
      <c r="E24" s="221">
        <v>0</v>
      </c>
      <c r="F24" s="221">
        <v>0</v>
      </c>
      <c r="G24" s="162">
        <f t="shared" si="0"/>
        <v>0</v>
      </c>
      <c r="H24" s="162">
        <f t="shared" si="1"/>
        <v>0</v>
      </c>
      <c r="I24" s="163">
        <f t="shared" si="2"/>
        <v>0</v>
      </c>
    </row>
    <row r="25" spans="1:9" x14ac:dyDescent="0.25">
      <c r="A25" s="159">
        <v>23</v>
      </c>
      <c r="B25" s="185" t="s">
        <v>110</v>
      </c>
      <c r="C25" s="165" t="s">
        <v>111</v>
      </c>
      <c r="D25" s="161">
        <v>4</v>
      </c>
      <c r="E25" s="221">
        <v>0</v>
      </c>
      <c r="F25" s="221">
        <v>0</v>
      </c>
      <c r="G25" s="162">
        <f t="shared" si="0"/>
        <v>0</v>
      </c>
      <c r="H25" s="162">
        <f t="shared" si="1"/>
        <v>0</v>
      </c>
      <c r="I25" s="163">
        <f t="shared" si="2"/>
        <v>0</v>
      </c>
    </row>
    <row r="26" spans="1:9" ht="13.8" thickBot="1" x14ac:dyDescent="0.3">
      <c r="A26" s="159">
        <v>24</v>
      </c>
      <c r="B26" s="185" t="s">
        <v>112</v>
      </c>
      <c r="C26" s="165" t="s">
        <v>65</v>
      </c>
      <c r="D26" s="161">
        <v>4</v>
      </c>
      <c r="E26" s="221">
        <v>0</v>
      </c>
      <c r="F26" s="221">
        <v>0</v>
      </c>
      <c r="G26" s="162">
        <f t="shared" si="0"/>
        <v>0</v>
      </c>
      <c r="H26" s="162">
        <f t="shared" si="1"/>
        <v>0</v>
      </c>
      <c r="I26" s="163">
        <f t="shared" si="2"/>
        <v>0</v>
      </c>
    </row>
    <row r="27" spans="1:9" x14ac:dyDescent="0.25">
      <c r="A27" s="166"/>
      <c r="B27" s="167" t="s">
        <v>113</v>
      </c>
      <c r="C27" s="168"/>
      <c r="D27" s="169"/>
      <c r="E27" s="170"/>
      <c r="F27" s="170"/>
      <c r="G27" s="186">
        <f>SUM(G3:G26)</f>
        <v>0</v>
      </c>
      <c r="H27" s="170">
        <f>SUM(H3:H26)</f>
        <v>0</v>
      </c>
      <c r="I27" s="171">
        <f t="shared" si="2"/>
        <v>0</v>
      </c>
    </row>
    <row r="28" spans="1:9" x14ac:dyDescent="0.25">
      <c r="A28" s="172"/>
      <c r="B28" s="160" t="s">
        <v>114</v>
      </c>
      <c r="C28" s="135"/>
      <c r="D28" s="161">
        <v>0.03</v>
      </c>
      <c r="E28" s="162"/>
      <c r="F28" s="162"/>
      <c r="G28" s="162"/>
      <c r="H28" s="162">
        <f>PRODUCT(D28,H27)</f>
        <v>0</v>
      </c>
      <c r="I28" s="163">
        <f>SUM(H28,I27)</f>
        <v>0</v>
      </c>
    </row>
    <row r="29" spans="1:9" ht="13.8" thickBot="1" x14ac:dyDescent="0.3">
      <c r="A29" s="173"/>
      <c r="B29" s="174" t="s">
        <v>115</v>
      </c>
      <c r="C29" s="175"/>
      <c r="D29" s="176">
        <v>0.06</v>
      </c>
      <c r="E29" s="177"/>
      <c r="F29" s="177"/>
      <c r="G29" s="177"/>
      <c r="H29" s="177"/>
      <c r="I29" s="178">
        <f>PRODUCT(D29,I28)</f>
        <v>0</v>
      </c>
    </row>
    <row r="30" spans="1:9" ht="16.2" thickBot="1" x14ac:dyDescent="0.35">
      <c r="A30" s="179"/>
      <c r="B30" s="180" t="s">
        <v>127</v>
      </c>
      <c r="C30" s="181"/>
      <c r="D30" s="182"/>
      <c r="E30" s="183"/>
      <c r="F30" s="183"/>
      <c r="G30" s="183"/>
      <c r="H30" s="183"/>
      <c r="I30" s="184">
        <f>SUM(I28,I29)</f>
        <v>0</v>
      </c>
    </row>
    <row r="31" spans="1:9" ht="51" customHeight="1" thickBot="1" x14ac:dyDescent="0.35">
      <c r="B31" s="152" t="s">
        <v>157</v>
      </c>
    </row>
    <row r="32" spans="1:9" ht="27" thickBot="1" x14ac:dyDescent="0.3">
      <c r="A32" s="153" t="s">
        <v>101</v>
      </c>
      <c r="B32" s="154" t="s">
        <v>102</v>
      </c>
      <c r="C32" s="155" t="s">
        <v>103</v>
      </c>
      <c r="D32" s="155" t="s">
        <v>104</v>
      </c>
      <c r="E32" s="156" t="s">
        <v>105</v>
      </c>
      <c r="F32" s="157" t="s">
        <v>106</v>
      </c>
      <c r="G32" s="157" t="s">
        <v>107</v>
      </c>
      <c r="H32" s="157" t="s">
        <v>108</v>
      </c>
      <c r="I32" s="158" t="s">
        <v>109</v>
      </c>
    </row>
    <row r="33" spans="1:9" x14ac:dyDescent="0.25">
      <c r="A33" s="166">
        <v>1</v>
      </c>
      <c r="B33" s="209" t="s">
        <v>159</v>
      </c>
      <c r="C33" s="168" t="s">
        <v>65</v>
      </c>
      <c r="D33" s="169">
        <v>1</v>
      </c>
      <c r="E33" s="222">
        <v>0</v>
      </c>
      <c r="F33" s="222">
        <v>0</v>
      </c>
      <c r="G33" s="170">
        <f t="shared" ref="G33:G49" si="3">PRODUCT(D33,E33)</f>
        <v>0</v>
      </c>
      <c r="H33" s="170">
        <f t="shared" ref="H33:H49" si="4">PRODUCT(D33,F33)</f>
        <v>0</v>
      </c>
      <c r="I33" s="210">
        <f t="shared" ref="I33:I50" si="5">SUM(G33,H33)</f>
        <v>0</v>
      </c>
    </row>
    <row r="34" spans="1:9" x14ac:dyDescent="0.25">
      <c r="A34" s="172">
        <v>2</v>
      </c>
      <c r="B34" s="160" t="s">
        <v>160</v>
      </c>
      <c r="C34" s="135" t="s">
        <v>65</v>
      </c>
      <c r="D34" s="161">
        <v>1</v>
      </c>
      <c r="E34" s="221">
        <v>0</v>
      </c>
      <c r="F34" s="221">
        <v>0</v>
      </c>
      <c r="G34" s="162">
        <f t="shared" si="3"/>
        <v>0</v>
      </c>
      <c r="H34" s="162">
        <f t="shared" si="4"/>
        <v>0</v>
      </c>
      <c r="I34" s="163">
        <f t="shared" si="5"/>
        <v>0</v>
      </c>
    </row>
    <row r="35" spans="1:9" x14ac:dyDescent="0.25">
      <c r="A35" s="172">
        <v>3</v>
      </c>
      <c r="B35" s="160" t="s">
        <v>161</v>
      </c>
      <c r="C35" s="135" t="s">
        <v>65</v>
      </c>
      <c r="D35" s="161">
        <v>5</v>
      </c>
      <c r="E35" s="221">
        <v>0</v>
      </c>
      <c r="F35" s="221">
        <v>0</v>
      </c>
      <c r="G35" s="162">
        <f t="shared" si="3"/>
        <v>0</v>
      </c>
      <c r="H35" s="162">
        <f t="shared" si="4"/>
        <v>0</v>
      </c>
      <c r="I35" s="163">
        <f t="shared" si="5"/>
        <v>0</v>
      </c>
    </row>
    <row r="36" spans="1:9" x14ac:dyDescent="0.25">
      <c r="A36" s="172">
        <v>4</v>
      </c>
      <c r="B36" s="160" t="s">
        <v>162</v>
      </c>
      <c r="C36" s="135" t="s">
        <v>65</v>
      </c>
      <c r="D36" s="161">
        <v>1</v>
      </c>
      <c r="E36" s="221">
        <v>0</v>
      </c>
      <c r="F36" s="221">
        <v>0</v>
      </c>
      <c r="G36" s="162">
        <f t="shared" si="3"/>
        <v>0</v>
      </c>
      <c r="H36" s="162">
        <f t="shared" si="4"/>
        <v>0</v>
      </c>
      <c r="I36" s="163">
        <f t="shared" si="5"/>
        <v>0</v>
      </c>
    </row>
    <row r="37" spans="1:9" x14ac:dyDescent="0.25">
      <c r="A37" s="159">
        <v>5</v>
      </c>
      <c r="B37" s="164" t="s">
        <v>163</v>
      </c>
      <c r="C37" s="165" t="s">
        <v>65</v>
      </c>
      <c r="D37" s="161">
        <v>1</v>
      </c>
      <c r="E37" s="221">
        <v>0</v>
      </c>
      <c r="F37" s="221">
        <v>0</v>
      </c>
      <c r="G37" s="162">
        <f>PRODUCT(D37,E37)</f>
        <v>0</v>
      </c>
      <c r="H37" s="162">
        <f>PRODUCT(D37,F37)</f>
        <v>0</v>
      </c>
      <c r="I37" s="163">
        <f>SUM(G37,H37)</f>
        <v>0</v>
      </c>
    </row>
    <row r="38" spans="1:9" x14ac:dyDescent="0.25">
      <c r="A38" s="159">
        <v>6</v>
      </c>
      <c r="B38" s="164" t="s">
        <v>172</v>
      </c>
      <c r="C38" s="165" t="s">
        <v>65</v>
      </c>
      <c r="D38" s="161">
        <v>2</v>
      </c>
      <c r="E38" s="221">
        <v>0</v>
      </c>
      <c r="F38" s="221">
        <v>0</v>
      </c>
      <c r="G38" s="162">
        <f>PRODUCT(D38,E38)</f>
        <v>0</v>
      </c>
      <c r="H38" s="162">
        <f>PRODUCT(D38,F38)</f>
        <v>0</v>
      </c>
      <c r="I38" s="163">
        <f>SUM(G38,H38)</f>
        <v>0</v>
      </c>
    </row>
    <row r="39" spans="1:9" x14ac:dyDescent="0.25">
      <c r="A39" s="159">
        <v>7</v>
      </c>
      <c r="B39" s="164" t="s">
        <v>171</v>
      </c>
      <c r="C39" s="165" t="s">
        <v>65</v>
      </c>
      <c r="D39" s="161">
        <v>1</v>
      </c>
      <c r="E39" s="221">
        <v>0</v>
      </c>
      <c r="F39" s="221">
        <v>0</v>
      </c>
      <c r="G39" s="162">
        <f t="shared" si="3"/>
        <v>0</v>
      </c>
      <c r="H39" s="162">
        <f t="shared" si="4"/>
        <v>0</v>
      </c>
      <c r="I39" s="163">
        <f t="shared" si="5"/>
        <v>0</v>
      </c>
    </row>
    <row r="40" spans="1:9" x14ac:dyDescent="0.25">
      <c r="A40" s="159">
        <v>8</v>
      </c>
      <c r="B40" s="164" t="s">
        <v>164</v>
      </c>
      <c r="C40" s="165" t="s">
        <v>65</v>
      </c>
      <c r="D40" s="161">
        <v>1</v>
      </c>
      <c r="E40" s="221">
        <v>0</v>
      </c>
      <c r="F40" s="221">
        <v>0</v>
      </c>
      <c r="G40" s="162">
        <f>PRODUCT(D40,E40)</f>
        <v>0</v>
      </c>
      <c r="H40" s="162">
        <f>PRODUCT(D40,F40)</f>
        <v>0</v>
      </c>
      <c r="I40" s="163">
        <f>SUM(G40,H40)</f>
        <v>0</v>
      </c>
    </row>
    <row r="41" spans="1:9" x14ac:dyDescent="0.25">
      <c r="A41" s="159">
        <v>9</v>
      </c>
      <c r="B41" s="164" t="s">
        <v>165</v>
      </c>
      <c r="C41" s="165" t="s">
        <v>65</v>
      </c>
      <c r="D41" s="161">
        <v>1</v>
      </c>
      <c r="E41" s="221">
        <v>0</v>
      </c>
      <c r="F41" s="221">
        <v>0</v>
      </c>
      <c r="G41" s="162">
        <f>PRODUCT(D41,E41)</f>
        <v>0</v>
      </c>
      <c r="H41" s="162">
        <f>PRODUCT(D41,F41)</f>
        <v>0</v>
      </c>
      <c r="I41" s="163">
        <f>SUM(G41,H41)</f>
        <v>0</v>
      </c>
    </row>
    <row r="42" spans="1:9" x14ac:dyDescent="0.25">
      <c r="A42" s="159">
        <v>10</v>
      </c>
      <c r="B42" s="164" t="s">
        <v>175</v>
      </c>
      <c r="C42" s="165" t="s">
        <v>65</v>
      </c>
      <c r="D42" s="161">
        <v>2</v>
      </c>
      <c r="E42" s="221">
        <v>0</v>
      </c>
      <c r="F42" s="221">
        <v>0</v>
      </c>
      <c r="G42" s="162">
        <f>PRODUCT(D42,E42)</f>
        <v>0</v>
      </c>
      <c r="H42" s="162">
        <f>PRODUCT(D42,F42)</f>
        <v>0</v>
      </c>
      <c r="I42" s="163">
        <f>SUM(G42,H42)</f>
        <v>0</v>
      </c>
    </row>
    <row r="43" spans="1:9" x14ac:dyDescent="0.25">
      <c r="A43" s="159">
        <v>11</v>
      </c>
      <c r="B43" s="164" t="s">
        <v>177</v>
      </c>
      <c r="C43" s="165" t="s">
        <v>65</v>
      </c>
      <c r="D43" s="161">
        <v>1</v>
      </c>
      <c r="E43" s="221">
        <v>0</v>
      </c>
      <c r="F43" s="221">
        <v>0</v>
      </c>
      <c r="G43" s="162">
        <f>PRODUCT(D43,E43)</f>
        <v>0</v>
      </c>
      <c r="H43" s="162">
        <f>PRODUCT(D43,F43)</f>
        <v>0</v>
      </c>
      <c r="I43" s="163">
        <f>SUM(G43,H43)</f>
        <v>0</v>
      </c>
    </row>
    <row r="44" spans="1:9" x14ac:dyDescent="0.25">
      <c r="A44" s="159">
        <v>12</v>
      </c>
      <c r="B44" s="164" t="s">
        <v>176</v>
      </c>
      <c r="C44" s="165" t="s">
        <v>65</v>
      </c>
      <c r="D44" s="161">
        <v>1</v>
      </c>
      <c r="E44" s="221">
        <v>0</v>
      </c>
      <c r="F44" s="221">
        <v>0</v>
      </c>
      <c r="G44" s="162">
        <f t="shared" si="3"/>
        <v>0</v>
      </c>
      <c r="H44" s="162">
        <f t="shared" si="4"/>
        <v>0</v>
      </c>
      <c r="I44" s="163">
        <f t="shared" si="5"/>
        <v>0</v>
      </c>
    </row>
    <row r="45" spans="1:9" x14ac:dyDescent="0.25">
      <c r="A45" s="159">
        <v>13</v>
      </c>
      <c r="B45" s="164" t="s">
        <v>166</v>
      </c>
      <c r="C45" s="165" t="s">
        <v>65</v>
      </c>
      <c r="D45" s="161">
        <v>1</v>
      </c>
      <c r="E45" s="221">
        <v>0</v>
      </c>
      <c r="F45" s="221">
        <v>0</v>
      </c>
      <c r="G45" s="162">
        <f t="shared" si="3"/>
        <v>0</v>
      </c>
      <c r="H45" s="162">
        <f t="shared" si="4"/>
        <v>0</v>
      </c>
      <c r="I45" s="163">
        <f t="shared" si="5"/>
        <v>0</v>
      </c>
    </row>
    <row r="46" spans="1:9" x14ac:dyDescent="0.25">
      <c r="A46" s="159">
        <v>14</v>
      </c>
      <c r="B46" s="164" t="s">
        <v>173</v>
      </c>
      <c r="C46" s="165" t="s">
        <v>65</v>
      </c>
      <c r="D46" s="161">
        <v>1</v>
      </c>
      <c r="E46" s="221">
        <v>0</v>
      </c>
      <c r="F46" s="221">
        <v>0</v>
      </c>
      <c r="G46" s="162">
        <f>PRODUCT(D46,E46)</f>
        <v>0</v>
      </c>
      <c r="H46" s="162">
        <f>PRODUCT(D46,F46)</f>
        <v>0</v>
      </c>
      <c r="I46" s="163">
        <f>SUM(G46,H46)</f>
        <v>0</v>
      </c>
    </row>
    <row r="47" spans="1:9" x14ac:dyDescent="0.25">
      <c r="A47" s="159">
        <v>15</v>
      </c>
      <c r="B47" s="164" t="s">
        <v>167</v>
      </c>
      <c r="C47" s="165" t="s">
        <v>168</v>
      </c>
      <c r="D47" s="161">
        <v>14</v>
      </c>
      <c r="E47" s="221">
        <v>0</v>
      </c>
      <c r="F47" s="221">
        <v>0</v>
      </c>
      <c r="G47" s="162">
        <f>PRODUCT(D47,E47)</f>
        <v>0</v>
      </c>
      <c r="H47" s="162">
        <f>PRODUCT(D47,F47)</f>
        <v>0</v>
      </c>
      <c r="I47" s="163">
        <f>SUM(G47,H47)</f>
        <v>0</v>
      </c>
    </row>
    <row r="48" spans="1:9" x14ac:dyDescent="0.25">
      <c r="A48" s="159">
        <v>16</v>
      </c>
      <c r="B48" s="164" t="s">
        <v>178</v>
      </c>
      <c r="C48" s="165" t="s">
        <v>120</v>
      </c>
      <c r="D48" s="161">
        <v>1</v>
      </c>
      <c r="E48" s="221">
        <v>0</v>
      </c>
      <c r="F48" s="221">
        <v>0</v>
      </c>
      <c r="G48" s="162">
        <f t="shared" si="3"/>
        <v>0</v>
      </c>
      <c r="H48" s="162">
        <f t="shared" si="4"/>
        <v>0</v>
      </c>
      <c r="I48" s="163">
        <f t="shared" si="5"/>
        <v>0</v>
      </c>
    </row>
    <row r="49" spans="1:9" ht="13.8" thickBot="1" x14ac:dyDescent="0.3">
      <c r="A49" s="173">
        <v>17</v>
      </c>
      <c r="B49" s="174" t="s">
        <v>169</v>
      </c>
      <c r="C49" s="175" t="s">
        <v>65</v>
      </c>
      <c r="D49" s="176">
        <v>1</v>
      </c>
      <c r="E49" s="223">
        <v>0</v>
      </c>
      <c r="F49" s="223">
        <v>0</v>
      </c>
      <c r="G49" s="177">
        <f t="shared" si="3"/>
        <v>0</v>
      </c>
      <c r="H49" s="177">
        <f t="shared" si="4"/>
        <v>0</v>
      </c>
      <c r="I49" s="178">
        <f t="shared" si="5"/>
        <v>0</v>
      </c>
    </row>
    <row r="50" spans="1:9" x14ac:dyDescent="0.25">
      <c r="A50" s="211"/>
      <c r="B50" s="212" t="s">
        <v>113</v>
      </c>
      <c r="C50" s="213"/>
      <c r="D50" s="214"/>
      <c r="E50" s="215"/>
      <c r="F50" s="215"/>
      <c r="G50" s="215">
        <f>SUM(G33:G49)</f>
        <v>0</v>
      </c>
      <c r="H50" s="215">
        <f>SUM(SUM(H33:H49))</f>
        <v>0</v>
      </c>
      <c r="I50" s="216">
        <f t="shared" si="5"/>
        <v>0</v>
      </c>
    </row>
    <row r="51" spans="1:9" x14ac:dyDescent="0.25">
      <c r="A51" s="172"/>
      <c r="B51" s="160" t="s">
        <v>114</v>
      </c>
      <c r="C51" s="135"/>
      <c r="D51" s="161">
        <v>0.03</v>
      </c>
      <c r="E51" s="162"/>
      <c r="F51" s="162"/>
      <c r="G51" s="162"/>
      <c r="H51" s="162">
        <f>PRODUCT(D51,H50)</f>
        <v>0</v>
      </c>
      <c r="I51" s="163">
        <f>SUM(H51,I50)</f>
        <v>0</v>
      </c>
    </row>
    <row r="52" spans="1:9" ht="13.8" thickBot="1" x14ac:dyDescent="0.3">
      <c r="A52" s="173"/>
      <c r="B52" s="174" t="s">
        <v>170</v>
      </c>
      <c r="C52" s="175"/>
      <c r="D52" s="176">
        <v>0.06</v>
      </c>
      <c r="E52" s="177"/>
      <c r="F52" s="177"/>
      <c r="G52" s="177"/>
      <c r="H52" s="177"/>
      <c r="I52" s="178">
        <f>PRODUCT(D52,I51)</f>
        <v>0</v>
      </c>
    </row>
    <row r="53" spans="1:9" ht="16.2" thickBot="1" x14ac:dyDescent="0.35">
      <c r="A53" s="179"/>
      <c r="B53" s="180" t="s">
        <v>158</v>
      </c>
      <c r="C53" s="181"/>
      <c r="D53" s="182"/>
      <c r="E53" s="183"/>
      <c r="F53" s="183"/>
      <c r="G53" s="183"/>
      <c r="H53" s="183"/>
      <c r="I53" s="184">
        <f>SUM(I51,I52)</f>
        <v>0</v>
      </c>
    </row>
    <row r="54" spans="1:9" s="198" customFormat="1" ht="45.75" customHeight="1" thickBot="1" x14ac:dyDescent="0.35">
      <c r="A54"/>
      <c r="B54" s="152" t="s">
        <v>124</v>
      </c>
      <c r="C54"/>
      <c r="D54"/>
      <c r="E54"/>
      <c r="F54"/>
      <c r="G54"/>
      <c r="H54"/>
      <c r="I54"/>
    </row>
    <row r="55" spans="1:9" s="198" customFormat="1" ht="26.25" customHeight="1" thickBot="1" x14ac:dyDescent="0.3">
      <c r="A55" s="153" t="s">
        <v>101</v>
      </c>
      <c r="B55" s="154" t="s">
        <v>102</v>
      </c>
      <c r="C55" s="155" t="s">
        <v>103</v>
      </c>
      <c r="D55" s="155" t="s">
        <v>104</v>
      </c>
      <c r="E55" s="156" t="s">
        <v>105</v>
      </c>
      <c r="F55" s="157" t="s">
        <v>106</v>
      </c>
      <c r="G55" s="157" t="s">
        <v>107</v>
      </c>
      <c r="H55" s="157" t="s">
        <v>108</v>
      </c>
      <c r="I55" s="158" t="s">
        <v>109</v>
      </c>
    </row>
    <row r="56" spans="1:9" ht="12.75" customHeight="1" x14ac:dyDescent="0.25">
      <c r="A56" s="172">
        <v>1</v>
      </c>
      <c r="B56" s="160" t="s">
        <v>126</v>
      </c>
      <c r="C56" s="135" t="s">
        <v>72</v>
      </c>
      <c r="D56" s="161">
        <v>30</v>
      </c>
      <c r="E56" s="221">
        <v>0</v>
      </c>
      <c r="F56" s="221">
        <v>0</v>
      </c>
      <c r="G56" s="162">
        <f t="shared" ref="G56:G66" si="6">PRODUCT(D56,E56)</f>
        <v>0</v>
      </c>
      <c r="H56" s="162">
        <f t="shared" ref="H56:H66" si="7">PRODUCT(D56,F56)</f>
        <v>0</v>
      </c>
      <c r="I56" s="163">
        <f>SUM(G56,H56)</f>
        <v>0</v>
      </c>
    </row>
    <row r="57" spans="1:9" ht="12.75" customHeight="1" x14ac:dyDescent="0.25">
      <c r="A57" s="159">
        <v>2</v>
      </c>
      <c r="B57" s="164" t="s">
        <v>148</v>
      </c>
      <c r="C57" s="165" t="s">
        <v>72</v>
      </c>
      <c r="D57" s="161">
        <v>210</v>
      </c>
      <c r="E57" s="221">
        <v>0</v>
      </c>
      <c r="F57" s="221">
        <v>0</v>
      </c>
      <c r="G57" s="162">
        <f t="shared" si="6"/>
        <v>0</v>
      </c>
      <c r="H57" s="162">
        <f t="shared" si="7"/>
        <v>0</v>
      </c>
      <c r="I57" s="163">
        <f>SUM(G57,H57)</f>
        <v>0</v>
      </c>
    </row>
    <row r="58" spans="1:9" x14ac:dyDescent="0.25">
      <c r="A58" s="204">
        <v>3</v>
      </c>
      <c r="B58" s="199" t="s">
        <v>150</v>
      </c>
      <c r="C58" s="200" t="s">
        <v>65</v>
      </c>
      <c r="D58" s="201">
        <v>2</v>
      </c>
      <c r="E58" s="224">
        <v>0</v>
      </c>
      <c r="F58" s="224">
        <v>0</v>
      </c>
      <c r="G58" s="202">
        <f t="shared" si="6"/>
        <v>0</v>
      </c>
      <c r="H58" s="202">
        <f t="shared" si="7"/>
        <v>0</v>
      </c>
      <c r="I58" s="203">
        <f>SUM(G58,H58)</f>
        <v>0</v>
      </c>
    </row>
    <row r="59" spans="1:9" ht="39.6" x14ac:dyDescent="0.25">
      <c r="A59" s="204">
        <v>4</v>
      </c>
      <c r="B59" s="199" t="s">
        <v>151</v>
      </c>
      <c r="C59" s="200" t="s">
        <v>65</v>
      </c>
      <c r="D59" s="201">
        <v>2</v>
      </c>
      <c r="E59" s="224">
        <v>0</v>
      </c>
      <c r="F59" s="224">
        <v>0</v>
      </c>
      <c r="G59" s="202">
        <f>PRODUCT(D59,E59)</f>
        <v>0</v>
      </c>
      <c r="H59" s="202">
        <f>PRODUCT(D59,F59)</f>
        <v>0</v>
      </c>
      <c r="I59" s="203">
        <f>SUM(G59,H59)</f>
        <v>0</v>
      </c>
    </row>
    <row r="60" spans="1:9" x14ac:dyDescent="0.25">
      <c r="A60" s="172">
        <v>5</v>
      </c>
      <c r="B60" s="160" t="s">
        <v>152</v>
      </c>
      <c r="C60" s="135" t="s">
        <v>65</v>
      </c>
      <c r="D60" s="161">
        <v>4</v>
      </c>
      <c r="E60" s="221">
        <v>0</v>
      </c>
      <c r="F60" s="221">
        <v>0</v>
      </c>
      <c r="G60" s="162">
        <f t="shared" si="6"/>
        <v>0</v>
      </c>
      <c r="H60" s="162">
        <f t="shared" si="7"/>
        <v>0</v>
      </c>
      <c r="I60" s="163">
        <f t="shared" ref="I60:I67" si="8">SUM(G60,H60)</f>
        <v>0</v>
      </c>
    </row>
    <row r="61" spans="1:9" x14ac:dyDescent="0.25">
      <c r="A61" s="172">
        <v>6</v>
      </c>
      <c r="B61" s="160" t="s">
        <v>153</v>
      </c>
      <c r="C61" s="135" t="s">
        <v>65</v>
      </c>
      <c r="D61" s="161">
        <v>4</v>
      </c>
      <c r="E61" s="221">
        <v>0</v>
      </c>
      <c r="F61" s="221">
        <v>0</v>
      </c>
      <c r="G61" s="162">
        <f t="shared" si="6"/>
        <v>0</v>
      </c>
      <c r="H61" s="162">
        <f t="shared" si="7"/>
        <v>0</v>
      </c>
      <c r="I61" s="163">
        <f t="shared" si="8"/>
        <v>0</v>
      </c>
    </row>
    <row r="62" spans="1:9" x14ac:dyDescent="0.25">
      <c r="A62" s="172">
        <v>7</v>
      </c>
      <c r="B62" s="160" t="s">
        <v>154</v>
      </c>
      <c r="C62" s="135" t="s">
        <v>65</v>
      </c>
      <c r="D62" s="161">
        <v>1</v>
      </c>
      <c r="E62" s="221">
        <v>0</v>
      </c>
      <c r="F62" s="221">
        <v>0</v>
      </c>
      <c r="G62" s="162">
        <f>PRODUCT(D62,E62)</f>
        <v>0</v>
      </c>
      <c r="H62" s="162">
        <f>PRODUCT(D62,F62)</f>
        <v>0</v>
      </c>
      <c r="I62" s="163">
        <f>SUM(G62,H62)</f>
        <v>0</v>
      </c>
    </row>
    <row r="63" spans="1:9" x14ac:dyDescent="0.25">
      <c r="A63" s="172">
        <v>8</v>
      </c>
      <c r="B63" s="160" t="s">
        <v>155</v>
      </c>
      <c r="C63" s="135" t="s">
        <v>65</v>
      </c>
      <c r="D63" s="161">
        <v>1</v>
      </c>
      <c r="E63" s="221">
        <v>0</v>
      </c>
      <c r="F63" s="221">
        <v>0</v>
      </c>
      <c r="G63" s="162">
        <f>PRODUCT(D63,E63)</f>
        <v>0</v>
      </c>
      <c r="H63" s="162">
        <f>PRODUCT(D63,F63)</f>
        <v>0</v>
      </c>
      <c r="I63" s="163">
        <f>SUM(G63,H63)</f>
        <v>0</v>
      </c>
    </row>
    <row r="64" spans="1:9" x14ac:dyDescent="0.25">
      <c r="A64" s="172">
        <v>9</v>
      </c>
      <c r="B64" s="208" t="s">
        <v>156</v>
      </c>
      <c r="C64" s="135" t="s">
        <v>65</v>
      </c>
      <c r="D64" s="161">
        <v>1</v>
      </c>
      <c r="E64" s="221">
        <v>0</v>
      </c>
      <c r="F64" s="221">
        <v>0</v>
      </c>
      <c r="G64" s="162">
        <f t="shared" si="6"/>
        <v>0</v>
      </c>
      <c r="H64" s="162">
        <f t="shared" si="7"/>
        <v>0</v>
      </c>
      <c r="I64" s="163">
        <f t="shared" si="8"/>
        <v>0</v>
      </c>
    </row>
    <row r="65" spans="1:9" ht="12.75" customHeight="1" x14ac:dyDescent="0.25">
      <c r="A65" s="172">
        <v>10</v>
      </c>
      <c r="B65" s="160" t="s">
        <v>119</v>
      </c>
      <c r="C65" s="135" t="s">
        <v>120</v>
      </c>
      <c r="D65" s="161">
        <v>5</v>
      </c>
      <c r="E65" s="221">
        <v>0</v>
      </c>
      <c r="F65" s="221">
        <v>0</v>
      </c>
      <c r="G65" s="162">
        <f t="shared" si="6"/>
        <v>0</v>
      </c>
      <c r="H65" s="162">
        <f t="shared" si="7"/>
        <v>0</v>
      </c>
      <c r="I65" s="163">
        <f t="shared" si="8"/>
        <v>0</v>
      </c>
    </row>
    <row r="66" spans="1:9" ht="13.8" thickBot="1" x14ac:dyDescent="0.3">
      <c r="A66" s="172">
        <v>11</v>
      </c>
      <c r="B66" s="160" t="s">
        <v>121</v>
      </c>
      <c r="C66" s="135" t="s">
        <v>120</v>
      </c>
      <c r="D66" s="161">
        <v>1</v>
      </c>
      <c r="E66" s="221">
        <v>0</v>
      </c>
      <c r="F66" s="221">
        <v>0</v>
      </c>
      <c r="G66" s="162">
        <f t="shared" si="6"/>
        <v>0</v>
      </c>
      <c r="H66" s="162">
        <f t="shared" si="7"/>
        <v>0</v>
      </c>
      <c r="I66" s="163">
        <f t="shared" si="8"/>
        <v>0</v>
      </c>
    </row>
    <row r="67" spans="1:9" ht="12.75" customHeight="1" x14ac:dyDescent="0.25">
      <c r="A67" s="166"/>
      <c r="B67" s="167" t="s">
        <v>113</v>
      </c>
      <c r="C67" s="168"/>
      <c r="D67" s="169"/>
      <c r="E67" s="170"/>
      <c r="F67" s="170"/>
      <c r="G67" s="170">
        <f>SUM(SUM(G56:G66))</f>
        <v>0</v>
      </c>
      <c r="H67" s="170">
        <f>SUM(H56:H66)</f>
        <v>0</v>
      </c>
      <c r="I67" s="171">
        <f t="shared" si="8"/>
        <v>0</v>
      </c>
    </row>
    <row r="68" spans="1:9" ht="12.75" customHeight="1" x14ac:dyDescent="0.25">
      <c r="A68" s="172"/>
      <c r="B68" s="160" t="s">
        <v>114</v>
      </c>
      <c r="C68" s="135"/>
      <c r="D68" s="161">
        <v>0.03</v>
      </c>
      <c r="E68" s="162"/>
      <c r="F68" s="162"/>
      <c r="G68" s="162"/>
      <c r="H68" s="162">
        <f>PRODUCT(D68,H67)</f>
        <v>0</v>
      </c>
      <c r="I68" s="163">
        <f>SUM(H68,I67)</f>
        <v>0</v>
      </c>
    </row>
    <row r="69" spans="1:9" ht="13.8" thickBot="1" x14ac:dyDescent="0.3">
      <c r="A69" s="173"/>
      <c r="B69" s="174" t="s">
        <v>115</v>
      </c>
      <c r="C69" s="175"/>
      <c r="D69" s="176">
        <v>0.06</v>
      </c>
      <c r="E69" s="177"/>
      <c r="F69" s="177"/>
      <c r="G69" s="177"/>
      <c r="H69" s="177"/>
      <c r="I69" s="178">
        <f>PRODUCT(D69,I68)</f>
        <v>0</v>
      </c>
    </row>
    <row r="70" spans="1:9" ht="16.2" thickBot="1" x14ac:dyDescent="0.35">
      <c r="A70" s="179"/>
      <c r="B70" s="180" t="s">
        <v>122</v>
      </c>
      <c r="C70" s="181"/>
      <c r="D70" s="182"/>
      <c r="E70" s="183"/>
      <c r="F70" s="183"/>
      <c r="G70" s="183"/>
      <c r="H70" s="183"/>
      <c r="I70" s="184">
        <f>SUM(I68,I69)</f>
        <v>0</v>
      </c>
    </row>
    <row r="71" spans="1:9" ht="51" customHeight="1" thickBot="1" x14ac:dyDescent="0.35">
      <c r="B71" s="152" t="s">
        <v>149</v>
      </c>
    </row>
    <row r="72" spans="1:9" ht="27" thickBot="1" x14ac:dyDescent="0.3">
      <c r="A72" s="153" t="s">
        <v>101</v>
      </c>
      <c r="B72" s="154" t="s">
        <v>102</v>
      </c>
      <c r="C72" s="155" t="s">
        <v>103</v>
      </c>
      <c r="D72" s="155" t="s">
        <v>104</v>
      </c>
      <c r="E72" s="157" t="s">
        <v>116</v>
      </c>
      <c r="F72" s="187" t="s">
        <v>117</v>
      </c>
    </row>
    <row r="73" spans="1:9" x14ac:dyDescent="0.25">
      <c r="A73" s="188">
        <v>1</v>
      </c>
      <c r="B73" s="189" t="s">
        <v>139</v>
      </c>
      <c r="C73" s="190" t="s">
        <v>72</v>
      </c>
      <c r="D73" s="191">
        <v>210</v>
      </c>
      <c r="E73" s="225">
        <v>0</v>
      </c>
      <c r="F73" s="192">
        <f>E73*D73</f>
        <v>0</v>
      </c>
    </row>
    <row r="74" spans="1:9" x14ac:dyDescent="0.25">
      <c r="A74" s="188">
        <v>2</v>
      </c>
      <c r="B74" s="189" t="s">
        <v>138</v>
      </c>
      <c r="C74" s="190" t="s">
        <v>72</v>
      </c>
      <c r="D74" s="191">
        <v>50</v>
      </c>
      <c r="E74" s="225">
        <v>0</v>
      </c>
      <c r="F74" s="192">
        <f t="shared" ref="F74:F83" si="9">E74*D74</f>
        <v>0</v>
      </c>
    </row>
    <row r="75" spans="1:9" x14ac:dyDescent="0.25">
      <c r="A75" s="188">
        <v>3</v>
      </c>
      <c r="B75" s="189" t="s">
        <v>137</v>
      </c>
      <c r="C75" s="190" t="s">
        <v>65</v>
      </c>
      <c r="D75" s="191">
        <v>2</v>
      </c>
      <c r="E75" s="225">
        <v>0</v>
      </c>
      <c r="F75" s="192">
        <f>E75*D75</f>
        <v>0</v>
      </c>
    </row>
    <row r="76" spans="1:9" x14ac:dyDescent="0.25">
      <c r="A76" s="188">
        <v>4</v>
      </c>
      <c r="B76" s="189" t="s">
        <v>136</v>
      </c>
      <c r="C76" s="190" t="s">
        <v>65</v>
      </c>
      <c r="D76" s="191">
        <v>2</v>
      </c>
      <c r="E76" s="225">
        <v>0</v>
      </c>
      <c r="F76" s="192">
        <f>E76*D76</f>
        <v>0</v>
      </c>
    </row>
    <row r="77" spans="1:9" x14ac:dyDescent="0.25">
      <c r="A77" s="188">
        <v>5</v>
      </c>
      <c r="B77" s="189" t="s">
        <v>140</v>
      </c>
      <c r="C77" s="190" t="s">
        <v>72</v>
      </c>
      <c r="D77" s="191">
        <v>260</v>
      </c>
      <c r="E77" s="225">
        <v>0</v>
      </c>
      <c r="F77" s="192">
        <f>E77*D77</f>
        <v>0</v>
      </c>
    </row>
    <row r="78" spans="1:9" x14ac:dyDescent="0.25">
      <c r="A78" s="188">
        <v>6</v>
      </c>
      <c r="B78" s="189" t="s">
        <v>141</v>
      </c>
      <c r="C78" s="190" t="s">
        <v>72</v>
      </c>
      <c r="D78" s="191">
        <v>260</v>
      </c>
      <c r="E78" s="225">
        <v>0</v>
      </c>
      <c r="F78" s="192">
        <f t="shared" si="9"/>
        <v>0</v>
      </c>
    </row>
    <row r="79" spans="1:9" x14ac:dyDescent="0.25">
      <c r="A79" s="188">
        <v>7</v>
      </c>
      <c r="B79" s="189" t="s">
        <v>142</v>
      </c>
      <c r="C79" s="190" t="s">
        <v>72</v>
      </c>
      <c r="D79" s="191">
        <v>210</v>
      </c>
      <c r="E79" s="225">
        <v>0</v>
      </c>
      <c r="F79" s="192">
        <f>E79*D79</f>
        <v>0</v>
      </c>
    </row>
    <row r="80" spans="1:9" x14ac:dyDescent="0.25">
      <c r="A80" s="188">
        <v>8</v>
      </c>
      <c r="B80" s="189" t="s">
        <v>143</v>
      </c>
      <c r="C80" s="190" t="s">
        <v>72</v>
      </c>
      <c r="D80" s="191">
        <v>50</v>
      </c>
      <c r="E80" s="225">
        <v>0</v>
      </c>
      <c r="F80" s="192">
        <f t="shared" si="9"/>
        <v>0</v>
      </c>
    </row>
    <row r="81" spans="1:6" x14ac:dyDescent="0.25">
      <c r="A81" s="188">
        <v>9</v>
      </c>
      <c r="B81" s="189" t="s">
        <v>147</v>
      </c>
      <c r="C81" s="190" t="s">
        <v>146</v>
      </c>
      <c r="D81" s="191">
        <v>89</v>
      </c>
      <c r="E81" s="225">
        <v>0</v>
      </c>
      <c r="F81" s="192">
        <f>E81*D81</f>
        <v>0</v>
      </c>
    </row>
    <row r="82" spans="1:6" x14ac:dyDescent="0.25">
      <c r="A82" s="188">
        <v>10</v>
      </c>
      <c r="B82" s="189" t="s">
        <v>145</v>
      </c>
      <c r="C82" s="190" t="s">
        <v>146</v>
      </c>
      <c r="D82" s="191">
        <v>1.8</v>
      </c>
      <c r="E82" s="225">
        <v>0</v>
      </c>
      <c r="F82" s="192">
        <f t="shared" si="9"/>
        <v>0</v>
      </c>
    </row>
    <row r="83" spans="1:6" ht="13.8" thickBot="1" x14ac:dyDescent="0.3">
      <c r="A83" s="188">
        <v>11</v>
      </c>
      <c r="B83" s="189" t="s">
        <v>144</v>
      </c>
      <c r="C83" s="190" t="s">
        <v>125</v>
      </c>
      <c r="D83" s="191">
        <v>130</v>
      </c>
      <c r="E83" s="225">
        <v>0</v>
      </c>
      <c r="F83" s="192">
        <f t="shared" si="9"/>
        <v>0</v>
      </c>
    </row>
    <row r="84" spans="1:6" ht="16.2" thickBot="1" x14ac:dyDescent="0.35">
      <c r="A84" s="193"/>
      <c r="B84" s="194" t="s">
        <v>118</v>
      </c>
      <c r="C84" s="195"/>
      <c r="D84" s="196"/>
      <c r="E84" s="197"/>
      <c r="F84" s="205">
        <f>SUM(F73:F83)</f>
        <v>0</v>
      </c>
    </row>
  </sheetData>
  <phoneticPr fontId="20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9" t="s">
        <v>55</v>
      </c>
      <c r="B2" s="240"/>
      <c r="C2" s="92" t="s">
        <v>71</v>
      </c>
      <c r="D2" s="93"/>
      <c r="E2" s="94"/>
      <c r="F2" s="93"/>
      <c r="G2" s="241" t="s">
        <v>70</v>
      </c>
      <c r="H2" s="242"/>
      <c r="I2" s="243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63</v>
      </c>
      <c r="C26" s="125"/>
      <c r="D26" s="126"/>
      <c r="E26" s="127"/>
      <c r="F26" s="128"/>
      <c r="G26" s="128"/>
      <c r="H26" s="244">
        <f>SUM(I25:I25)</f>
        <v>0</v>
      </c>
      <c r="I26" s="245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76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75</v>
      </c>
      <c r="B5" s="22"/>
      <c r="C5" s="23" t="s">
        <v>76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02 1 Rek'!E20</f>
        <v>#REF!</v>
      </c>
      <c r="D15" s="50">
        <f>'SO 02 1 Rek'!A28</f>
        <v>0</v>
      </c>
      <c r="E15" s="51"/>
      <c r="F15" s="52"/>
      <c r="G15" s="49">
        <f>'SO 02 1 Rek'!I28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02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02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02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02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02 1 Rek'!H26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9" t="s">
        <v>55</v>
      </c>
      <c r="B2" s="240"/>
      <c r="C2" s="92" t="s">
        <v>77</v>
      </c>
      <c r="D2" s="93"/>
      <c r="E2" s="94"/>
      <c r="F2" s="93"/>
      <c r="G2" s="241" t="s">
        <v>76</v>
      </c>
      <c r="H2" s="242"/>
      <c r="I2" s="243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63</v>
      </c>
      <c r="C26" s="125"/>
      <c r="D26" s="126"/>
      <c r="E26" s="127"/>
      <c r="F26" s="128"/>
      <c r="G26" s="128"/>
      <c r="H26" s="244">
        <f>SUM(I25:I25)</f>
        <v>0</v>
      </c>
      <c r="I26" s="245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79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78</v>
      </c>
      <c r="B5" s="22"/>
      <c r="C5" s="23" t="s">
        <v>79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03 1 Rek'!E21</f>
        <v>#REF!</v>
      </c>
      <c r="D15" s="50">
        <f>'SO 03 1 Rek'!A29</f>
        <v>0</v>
      </c>
      <c r="E15" s="51"/>
      <c r="F15" s="52"/>
      <c r="G15" s="49">
        <f>'SO 03 1 Rek'!I29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03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03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03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03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03 1 Rek'!H27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9" t="s">
        <v>55</v>
      </c>
      <c r="B2" s="240"/>
      <c r="C2" s="92" t="s">
        <v>80</v>
      </c>
      <c r="D2" s="93"/>
      <c r="E2" s="94"/>
      <c r="F2" s="93"/>
      <c r="G2" s="241" t="s">
        <v>79</v>
      </c>
      <c r="H2" s="242"/>
      <c r="I2" s="243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63</v>
      </c>
      <c r="C27" s="125"/>
      <c r="D27" s="126"/>
      <c r="E27" s="127"/>
      <c r="F27" s="128"/>
      <c r="G27" s="128"/>
      <c r="H27" s="244">
        <f>SUM(I26:I26)</f>
        <v>0</v>
      </c>
      <c r="I27" s="245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82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81</v>
      </c>
      <c r="B5" s="22"/>
      <c r="C5" s="23" t="s">
        <v>82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04 1 Rek'!E21</f>
        <v>#REF!</v>
      </c>
      <c r="D15" s="50">
        <f>'SO 04 1 Rek'!A29</f>
        <v>0</v>
      </c>
      <c r="E15" s="51"/>
      <c r="F15" s="52"/>
      <c r="G15" s="49">
        <f>'SO 04 1 Rek'!I29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04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04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04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04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04 1 Rek'!H27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7" t="s">
        <v>2</v>
      </c>
      <c r="B1" s="238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9" t="s">
        <v>55</v>
      </c>
      <c r="B2" s="240"/>
      <c r="C2" s="92" t="s">
        <v>83</v>
      </c>
      <c r="D2" s="93"/>
      <c r="E2" s="94"/>
      <c r="F2" s="93"/>
      <c r="G2" s="241" t="s">
        <v>82</v>
      </c>
      <c r="H2" s="242"/>
      <c r="I2" s="243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63</v>
      </c>
      <c r="C27" s="125"/>
      <c r="D27" s="126"/>
      <c r="E27" s="127"/>
      <c r="F27" s="128"/>
      <c r="G27" s="128"/>
      <c r="H27" s="244">
        <f>SUM(I26:I26)</f>
        <v>0</v>
      </c>
      <c r="I27" s="245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85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84</v>
      </c>
      <c r="B5" s="22"/>
      <c r="C5" s="23" t="s">
        <v>85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34" t="s">
        <v>74</v>
      </c>
      <c r="D8" s="234"/>
      <c r="E8" s="235"/>
      <c r="F8" s="17" t="s">
        <v>20</v>
      </c>
      <c r="G8" s="32"/>
    </row>
    <row r="9" spans="1:57" x14ac:dyDescent="0.25">
      <c r="A9" s="31" t="s">
        <v>21</v>
      </c>
      <c r="B9" s="17"/>
      <c r="C9" s="234"/>
      <c r="D9" s="234"/>
      <c r="E9" s="235"/>
      <c r="F9" s="17"/>
      <c r="G9" s="32"/>
    </row>
    <row r="10" spans="1:57" x14ac:dyDescent="0.25">
      <c r="A10" s="31" t="s">
        <v>22</v>
      </c>
      <c r="B10" s="17"/>
      <c r="C10" s="234" t="s">
        <v>73</v>
      </c>
      <c r="D10" s="234"/>
      <c r="E10" s="234"/>
      <c r="F10" s="17"/>
      <c r="G10" s="33"/>
    </row>
    <row r="11" spans="1:57" ht="13.5" customHeight="1" x14ac:dyDescent="0.25">
      <c r="A11" s="31" t="s">
        <v>23</v>
      </c>
      <c r="B11" s="17"/>
      <c r="C11" s="234"/>
      <c r="D11" s="234"/>
      <c r="E11" s="234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33"/>
      <c r="D12" s="233"/>
      <c r="E12" s="233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05 1 Rek'!E8</f>
        <v>#REF!</v>
      </c>
      <c r="D15" s="50">
        <f>'SO 05 1 Rek'!A16</f>
        <v>0</v>
      </c>
      <c r="E15" s="51"/>
      <c r="F15" s="52"/>
      <c r="G15" s="49">
        <f>'SO 05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05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05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05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05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27" t="s">
        <v>40</v>
      </c>
      <c r="B23" s="228"/>
      <c r="C23" s="59" t="e">
        <f>C22+G23</f>
        <v>#REF!</v>
      </c>
      <c r="D23" s="60" t="s">
        <v>41</v>
      </c>
      <c r="E23" s="61"/>
      <c r="F23" s="62"/>
      <c r="G23" s="49">
        <f>'SO 05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9" t="e">
        <f>C23-F32</f>
        <v>#REF!</v>
      </c>
      <c r="G30" s="230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9" t="e">
        <f>ROUND(PRODUCT(F30,C31/100),0)</f>
        <v>#REF!</v>
      </c>
      <c r="G31" s="230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9">
        <v>0</v>
      </c>
      <c r="G32" s="230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9">
        <f>ROUND(PRODUCT(F32,C33/100),0)</f>
        <v>0</v>
      </c>
      <c r="G33" s="230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31" t="e">
        <f>ROUND(SUM(F30:F33),0)</f>
        <v>#REF!</v>
      </c>
      <c r="G34" s="232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36"/>
      <c r="C37" s="236"/>
      <c r="D37" s="236"/>
      <c r="E37" s="236"/>
      <c r="F37" s="236"/>
      <c r="G37" s="236"/>
      <c r="H37" s="1" t="s">
        <v>1</v>
      </c>
    </row>
    <row r="38" spans="1:8" ht="12.75" customHeight="1" x14ac:dyDescent="0.25">
      <c r="A38" s="85"/>
      <c r="B38" s="236"/>
      <c r="C38" s="236"/>
      <c r="D38" s="236"/>
      <c r="E38" s="236"/>
      <c r="F38" s="236"/>
      <c r="G38" s="236"/>
      <c r="H38" s="1" t="s">
        <v>1</v>
      </c>
    </row>
    <row r="39" spans="1:8" x14ac:dyDescent="0.25">
      <c r="A39" s="85"/>
      <c r="B39" s="236"/>
      <c r="C39" s="236"/>
      <c r="D39" s="236"/>
      <c r="E39" s="236"/>
      <c r="F39" s="236"/>
      <c r="G39" s="236"/>
      <c r="H39" s="1" t="s">
        <v>1</v>
      </c>
    </row>
    <row r="40" spans="1:8" x14ac:dyDescent="0.25">
      <c r="A40" s="85"/>
      <c r="B40" s="236"/>
      <c r="C40" s="236"/>
      <c r="D40" s="236"/>
      <c r="E40" s="236"/>
      <c r="F40" s="236"/>
      <c r="G40" s="236"/>
      <c r="H40" s="1" t="s">
        <v>1</v>
      </c>
    </row>
    <row r="41" spans="1:8" x14ac:dyDescent="0.25">
      <c r="A41" s="85"/>
      <c r="B41" s="236"/>
      <c r="C41" s="236"/>
      <c r="D41" s="236"/>
      <c r="E41" s="236"/>
      <c r="F41" s="236"/>
      <c r="G41" s="236"/>
      <c r="H41" s="1" t="s">
        <v>1</v>
      </c>
    </row>
    <row r="42" spans="1:8" x14ac:dyDescent="0.25">
      <c r="A42" s="85"/>
      <c r="B42" s="236"/>
      <c r="C42" s="236"/>
      <c r="D42" s="236"/>
      <c r="E42" s="236"/>
      <c r="F42" s="236"/>
      <c r="G42" s="236"/>
      <c r="H42" s="1" t="s">
        <v>1</v>
      </c>
    </row>
    <row r="43" spans="1:8" x14ac:dyDescent="0.25">
      <c r="A43" s="85"/>
      <c r="B43" s="236"/>
      <c r="C43" s="236"/>
      <c r="D43" s="236"/>
      <c r="E43" s="236"/>
      <c r="F43" s="236"/>
      <c r="G43" s="236"/>
      <c r="H43" s="1" t="s">
        <v>1</v>
      </c>
    </row>
    <row r="44" spans="1:8" ht="12.75" customHeight="1" x14ac:dyDescent="0.25">
      <c r="A44" s="85"/>
      <c r="B44" s="236"/>
      <c r="C44" s="236"/>
      <c r="D44" s="236"/>
      <c r="E44" s="236"/>
      <c r="F44" s="236"/>
      <c r="G44" s="236"/>
      <c r="H44" s="1" t="s">
        <v>1</v>
      </c>
    </row>
    <row r="45" spans="1:8" ht="12.75" customHeight="1" x14ac:dyDescent="0.25">
      <c r="A45" s="85"/>
      <c r="B45" s="236"/>
      <c r="C45" s="236"/>
      <c r="D45" s="236"/>
      <c r="E45" s="236"/>
      <c r="F45" s="236"/>
      <c r="G45" s="236"/>
      <c r="H45" s="1" t="s">
        <v>1</v>
      </c>
    </row>
    <row r="46" spans="1:8" x14ac:dyDescent="0.25">
      <c r="B46" s="226"/>
      <c r="C46" s="226"/>
      <c r="D46" s="226"/>
      <c r="E46" s="226"/>
      <c r="F46" s="226"/>
      <c r="G46" s="226"/>
    </row>
    <row r="47" spans="1:8" x14ac:dyDescent="0.25">
      <c r="B47" s="226"/>
      <c r="C47" s="226"/>
      <c r="D47" s="226"/>
      <c r="E47" s="226"/>
      <c r="F47" s="226"/>
      <c r="G47" s="226"/>
    </row>
    <row r="48" spans="1:8" x14ac:dyDescent="0.25">
      <c r="B48" s="226"/>
      <c r="C48" s="226"/>
      <c r="D48" s="226"/>
      <c r="E48" s="226"/>
      <c r="F48" s="226"/>
      <c r="G48" s="226"/>
    </row>
    <row r="49" spans="2:7" x14ac:dyDescent="0.25">
      <c r="B49" s="226"/>
      <c r="C49" s="226"/>
      <c r="D49" s="226"/>
      <c r="E49" s="226"/>
      <c r="F49" s="226"/>
      <c r="G49" s="226"/>
    </row>
    <row r="50" spans="2:7" x14ac:dyDescent="0.25">
      <c r="B50" s="226"/>
      <c r="C50" s="226"/>
      <c r="D50" s="226"/>
      <c r="E50" s="226"/>
      <c r="F50" s="226"/>
      <c r="G50" s="226"/>
    </row>
    <row r="51" spans="2:7" x14ac:dyDescent="0.25">
      <c r="B51" s="226"/>
      <c r="C51" s="226"/>
      <c r="D51" s="226"/>
      <c r="E51" s="226"/>
      <c r="F51" s="226"/>
      <c r="G51" s="226"/>
    </row>
  </sheetData>
  <mergeCells count="18">
    <mergeCell ref="C12:E12"/>
    <mergeCell ref="C8:E8"/>
    <mergeCell ref="C9:E9"/>
    <mergeCell ref="C10:E10"/>
    <mergeCell ref="C11:E11"/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Martin Čada</cp:lastModifiedBy>
  <cp:lastPrinted>2019-08-17T13:41:55Z</cp:lastPrinted>
  <dcterms:created xsi:type="dcterms:W3CDTF">2016-12-01T08:34:11Z</dcterms:created>
  <dcterms:modified xsi:type="dcterms:W3CDTF">2025-05-06T11:45:19Z</dcterms:modified>
</cp:coreProperties>
</file>